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335" windowHeight="11745" tabRatio="725"/>
  </bookViews>
  <sheets>
    <sheet name="Gesamtwertung 21 22" sheetId="81" r:id="rId1"/>
    <sheet name="Lauf 1+2" sheetId="82" r:id="rId2"/>
    <sheet name="Lauf 3+4" sheetId="83" r:id="rId3"/>
    <sheet name="Lauf 5+6" sheetId="85" r:id="rId4"/>
    <sheet name="Lauf 7+8" sheetId="87" r:id="rId5"/>
    <sheet name="Lauf 9+10" sheetId="88" r:id="rId6"/>
    <sheet name="Lauf 11+12" sheetId="89" r:id="rId7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5" i="81"/>
  <c r="G25"/>
  <c r="F25" s="1"/>
  <c r="P76" i="89"/>
  <c r="I76"/>
  <c r="P74"/>
  <c r="I74"/>
  <c r="P72"/>
  <c r="I72"/>
  <c r="P75"/>
  <c r="I75"/>
  <c r="P78"/>
  <c r="I78"/>
  <c r="P77"/>
  <c r="I77"/>
  <c r="P73"/>
  <c r="I73"/>
  <c r="P71"/>
  <c r="I71"/>
  <c r="P67"/>
  <c r="I67"/>
  <c r="P70"/>
  <c r="I70"/>
  <c r="P69"/>
  <c r="I69"/>
  <c r="P68"/>
  <c r="I68"/>
  <c r="P65"/>
  <c r="I65"/>
  <c r="P66"/>
  <c r="I66"/>
  <c r="Q60"/>
  <c r="P60"/>
  <c r="Q59"/>
  <c r="P59"/>
  <c r="Q58"/>
  <c r="P58"/>
  <c r="Q57"/>
  <c r="P57"/>
  <c r="Q56"/>
  <c r="P56"/>
  <c r="Q55"/>
  <c r="P55"/>
  <c r="Q54"/>
  <c r="P54"/>
  <c r="Q53"/>
  <c r="P53"/>
  <c r="Q52"/>
  <c r="P52"/>
  <c r="Q51"/>
  <c r="P51"/>
  <c r="Q50"/>
  <c r="P50"/>
  <c r="Q49"/>
  <c r="P49"/>
  <c r="P48"/>
  <c r="P38"/>
  <c r="I38"/>
  <c r="P39"/>
  <c r="I39"/>
  <c r="P40"/>
  <c r="I40"/>
  <c r="P37"/>
  <c r="I37"/>
  <c r="G37" s="1"/>
  <c r="P34"/>
  <c r="I34"/>
  <c r="P35"/>
  <c r="I35"/>
  <c r="P36"/>
  <c r="I36"/>
  <c r="P31"/>
  <c r="I31"/>
  <c r="P33"/>
  <c r="I33"/>
  <c r="P32"/>
  <c r="I32"/>
  <c r="P30"/>
  <c r="I30"/>
  <c r="P28"/>
  <c r="I28"/>
  <c r="P29"/>
  <c r="I29"/>
  <c r="P27"/>
  <c r="I27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P10"/>
  <c r="F93" i="81"/>
  <c r="G56"/>
  <c r="F56" s="1"/>
  <c r="G52"/>
  <c r="F52" s="1"/>
  <c r="G55"/>
  <c r="F55" s="1"/>
  <c r="P52" i="88"/>
  <c r="Q52"/>
  <c r="P53"/>
  <c r="Q53"/>
  <c r="P54"/>
  <c r="Q54"/>
  <c r="P55"/>
  <c r="Q55"/>
  <c r="P56"/>
  <c r="Q56"/>
  <c r="P57"/>
  <c r="Q57"/>
  <c r="P58"/>
  <c r="Q58"/>
  <c r="P59"/>
  <c r="Q59"/>
  <c r="P60"/>
  <c r="Q60"/>
  <c r="P61"/>
  <c r="Q61"/>
  <c r="P62"/>
  <c r="Q62"/>
  <c r="P80"/>
  <c r="I80"/>
  <c r="P79"/>
  <c r="I79"/>
  <c r="P76"/>
  <c r="I76"/>
  <c r="P78"/>
  <c r="I78"/>
  <c r="P67"/>
  <c r="I67"/>
  <c r="P75"/>
  <c r="I75"/>
  <c r="P74"/>
  <c r="I74"/>
  <c r="P73"/>
  <c r="I73"/>
  <c r="P72"/>
  <c r="I72"/>
  <c r="P69"/>
  <c r="I69"/>
  <c r="P77"/>
  <c r="I77"/>
  <c r="P71"/>
  <c r="I71"/>
  <c r="P68"/>
  <c r="I68"/>
  <c r="P70"/>
  <c r="I70"/>
  <c r="I39"/>
  <c r="P39"/>
  <c r="P17"/>
  <c r="Q17"/>
  <c r="P18"/>
  <c r="Q18"/>
  <c r="P19"/>
  <c r="Q19"/>
  <c r="P20"/>
  <c r="Q20"/>
  <c r="P21"/>
  <c r="Q21"/>
  <c r="P22"/>
  <c r="Q22"/>
  <c r="P23"/>
  <c r="Q23"/>
  <c r="Q51"/>
  <c r="P51"/>
  <c r="P50"/>
  <c r="P38"/>
  <c r="I38"/>
  <c r="P36"/>
  <c r="I36"/>
  <c r="P37"/>
  <c r="I37"/>
  <c r="P35"/>
  <c r="I35"/>
  <c r="P33"/>
  <c r="I33"/>
  <c r="P30"/>
  <c r="I30"/>
  <c r="P40"/>
  <c r="I40"/>
  <c r="P34"/>
  <c r="I34"/>
  <c r="P31"/>
  <c r="I31"/>
  <c r="P41"/>
  <c r="I41"/>
  <c r="P42"/>
  <c r="I42"/>
  <c r="P32"/>
  <c r="I32"/>
  <c r="P28"/>
  <c r="I28"/>
  <c r="P29"/>
  <c r="I29"/>
  <c r="Q16"/>
  <c r="P16"/>
  <c r="Q15"/>
  <c r="P15"/>
  <c r="Q14"/>
  <c r="P14"/>
  <c r="Q13"/>
  <c r="P13"/>
  <c r="Q12"/>
  <c r="P12"/>
  <c r="Q11"/>
  <c r="P11"/>
  <c r="P10"/>
  <c r="G53" i="81"/>
  <c r="F53" s="1"/>
  <c r="G43"/>
  <c r="F43" s="1"/>
  <c r="G8"/>
  <c r="F8" s="1"/>
  <c r="I40" i="87"/>
  <c r="P40"/>
  <c r="P21"/>
  <c r="Q21"/>
  <c r="P22"/>
  <c r="Q22"/>
  <c r="Q20"/>
  <c r="P20"/>
  <c r="Q19"/>
  <c r="P19"/>
  <c r="Q18"/>
  <c r="P18"/>
  <c r="Q17"/>
  <c r="P17"/>
  <c r="Q15"/>
  <c r="P15"/>
  <c r="P76"/>
  <c r="I76"/>
  <c r="P73"/>
  <c r="I73"/>
  <c r="P75"/>
  <c r="I75"/>
  <c r="P74"/>
  <c r="I74"/>
  <c r="P72"/>
  <c r="I72"/>
  <c r="P71"/>
  <c r="I71"/>
  <c r="P69"/>
  <c r="I69"/>
  <c r="P67"/>
  <c r="I67"/>
  <c r="P68"/>
  <c r="I68"/>
  <c r="P66"/>
  <c r="I66"/>
  <c r="P65"/>
  <c r="I65"/>
  <c r="P70"/>
  <c r="I70"/>
  <c r="P64"/>
  <c r="I64"/>
  <c r="Q59"/>
  <c r="P59"/>
  <c r="Q58"/>
  <c r="P58"/>
  <c r="Q57"/>
  <c r="P57"/>
  <c r="Q56"/>
  <c r="P56"/>
  <c r="Q55"/>
  <c r="P55"/>
  <c r="Q54"/>
  <c r="P54"/>
  <c r="Q53"/>
  <c r="P53"/>
  <c r="Q52"/>
  <c r="P52"/>
  <c r="Q51"/>
  <c r="P51"/>
  <c r="Q50"/>
  <c r="P50"/>
  <c r="Q49"/>
  <c r="P49"/>
  <c r="P48"/>
  <c r="P39"/>
  <c r="I39"/>
  <c r="P38"/>
  <c r="I38"/>
  <c r="P37"/>
  <c r="I37"/>
  <c r="P35"/>
  <c r="I35"/>
  <c r="P36"/>
  <c r="I36"/>
  <c r="P33"/>
  <c r="I33"/>
  <c r="P32"/>
  <c r="I32"/>
  <c r="P27"/>
  <c r="I27"/>
  <c r="P30"/>
  <c r="I30"/>
  <c r="P31"/>
  <c r="I31"/>
  <c r="P29"/>
  <c r="I29"/>
  <c r="P34"/>
  <c r="I34"/>
  <c r="P28"/>
  <c r="I28"/>
  <c r="Q16"/>
  <c r="P16"/>
  <c r="Q14"/>
  <c r="P14"/>
  <c r="Q13"/>
  <c r="P13"/>
  <c r="Q12"/>
  <c r="P12"/>
  <c r="Q11"/>
  <c r="P11"/>
  <c r="P10"/>
  <c r="F97" i="81"/>
  <c r="P70" i="85"/>
  <c r="I70"/>
  <c r="P69"/>
  <c r="I69"/>
  <c r="P68"/>
  <c r="I68"/>
  <c r="P67"/>
  <c r="I67"/>
  <c r="P66"/>
  <c r="I66"/>
  <c r="P65"/>
  <c r="I65"/>
  <c r="P64"/>
  <c r="I64"/>
  <c r="P63"/>
  <c r="I63"/>
  <c r="P62"/>
  <c r="I62"/>
  <c r="P61"/>
  <c r="I61"/>
  <c r="P60"/>
  <c r="I60"/>
  <c r="P59"/>
  <c r="I59"/>
  <c r="Q54"/>
  <c r="P54"/>
  <c r="Q53"/>
  <c r="P53"/>
  <c r="Q52"/>
  <c r="P52"/>
  <c r="Q51"/>
  <c r="P51"/>
  <c r="Q50"/>
  <c r="P50"/>
  <c r="Q49"/>
  <c r="P49"/>
  <c r="Q48"/>
  <c r="P48"/>
  <c r="Q47"/>
  <c r="P47"/>
  <c r="Q46"/>
  <c r="P46"/>
  <c r="Q45"/>
  <c r="P45"/>
  <c r="P44"/>
  <c r="P36"/>
  <c r="I36"/>
  <c r="P35"/>
  <c r="I35"/>
  <c r="G35" s="1"/>
  <c r="P34"/>
  <c r="I34"/>
  <c r="P33"/>
  <c r="I33"/>
  <c r="P32"/>
  <c r="I32"/>
  <c r="P31"/>
  <c r="I31"/>
  <c r="G31" s="1"/>
  <c r="P30"/>
  <c r="I30"/>
  <c r="P29"/>
  <c r="I29"/>
  <c r="P28"/>
  <c r="I28"/>
  <c r="P27"/>
  <c r="I27"/>
  <c r="P26"/>
  <c r="I26"/>
  <c r="P25"/>
  <c r="I25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P10"/>
  <c r="G49" i="81"/>
  <c r="F49" s="1"/>
  <c r="G26"/>
  <c r="F26" s="1"/>
  <c r="G27"/>
  <c r="F27" s="1"/>
  <c r="G17"/>
  <c r="F17" s="1"/>
  <c r="G24"/>
  <c r="F24" s="1"/>
  <c r="F108"/>
  <c r="F105"/>
  <c r="I42" i="83"/>
  <c r="P42"/>
  <c r="I41"/>
  <c r="P41"/>
  <c r="I45"/>
  <c r="P45"/>
  <c r="I89"/>
  <c r="P89"/>
  <c r="I84"/>
  <c r="P84"/>
  <c r="P67"/>
  <c r="Q67"/>
  <c r="P68"/>
  <c r="Q68"/>
  <c r="P69"/>
  <c r="Q69"/>
  <c r="P23"/>
  <c r="Q23"/>
  <c r="P24"/>
  <c r="Q24"/>
  <c r="P90"/>
  <c r="I90"/>
  <c r="P87"/>
  <c r="I87"/>
  <c r="P85"/>
  <c r="I85"/>
  <c r="P88"/>
  <c r="I88"/>
  <c r="P81"/>
  <c r="I81"/>
  <c r="P86"/>
  <c r="I86"/>
  <c r="P82"/>
  <c r="I82"/>
  <c r="P83"/>
  <c r="I83"/>
  <c r="P79"/>
  <c r="I79"/>
  <c r="P80"/>
  <c r="I80"/>
  <c r="P78"/>
  <c r="I78"/>
  <c r="P77"/>
  <c r="I77"/>
  <c r="P76"/>
  <c r="I76"/>
  <c r="P74"/>
  <c r="I74"/>
  <c r="P75"/>
  <c r="I75"/>
  <c r="Q66"/>
  <c r="P66"/>
  <c r="Q65"/>
  <c r="P65"/>
  <c r="Q64"/>
  <c r="P64"/>
  <c r="Q63"/>
  <c r="P63"/>
  <c r="Q62"/>
  <c r="P62"/>
  <c r="Q61"/>
  <c r="P61"/>
  <c r="Q60"/>
  <c r="P60"/>
  <c r="Q59"/>
  <c r="P59"/>
  <c r="Q58"/>
  <c r="P58"/>
  <c r="Q57"/>
  <c r="P57"/>
  <c r="Q56"/>
  <c r="P56"/>
  <c r="Q55"/>
  <c r="P55"/>
  <c r="P54"/>
  <c r="P46"/>
  <c r="I46"/>
  <c r="P44"/>
  <c r="I44"/>
  <c r="P39"/>
  <c r="I39"/>
  <c r="P38"/>
  <c r="I38"/>
  <c r="P40"/>
  <c r="I40"/>
  <c r="P35"/>
  <c r="I35"/>
  <c r="P43"/>
  <c r="I43"/>
  <c r="P34"/>
  <c r="I34"/>
  <c r="P37"/>
  <c r="I37"/>
  <c r="P36"/>
  <c r="I36"/>
  <c r="P30"/>
  <c r="I30"/>
  <c r="P31"/>
  <c r="I31"/>
  <c r="P33"/>
  <c r="I33"/>
  <c r="P32"/>
  <c r="I32"/>
  <c r="Q25"/>
  <c r="P25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P10"/>
  <c r="F106" i="81"/>
  <c r="F91"/>
  <c r="F92"/>
  <c r="G32" i="83" l="1"/>
  <c r="G74"/>
  <c r="G70" i="85"/>
  <c r="G38" i="89"/>
  <c r="G69"/>
  <c r="G68"/>
  <c r="G66"/>
  <c r="G65"/>
  <c r="G40"/>
  <c r="G39"/>
  <c r="G34"/>
  <c r="G36"/>
  <c r="G35"/>
  <c r="G32"/>
  <c r="G33"/>
  <c r="G29"/>
  <c r="G30"/>
  <c r="G31"/>
  <c r="G28"/>
  <c r="G27"/>
  <c r="G70"/>
  <c r="G67"/>
  <c r="G71"/>
  <c r="G73"/>
  <c r="G77"/>
  <c r="G78"/>
  <c r="G75"/>
  <c r="G72"/>
  <c r="G74"/>
  <c r="G76"/>
  <c r="G39" i="88"/>
  <c r="G25" i="85"/>
  <c r="G30"/>
  <c r="G60"/>
  <c r="G62"/>
  <c r="G63"/>
  <c r="G66"/>
  <c r="G67"/>
  <c r="G68"/>
  <c r="G69"/>
  <c r="G71" i="88"/>
  <c r="G77"/>
  <c r="G69"/>
  <c r="G72"/>
  <c r="G73"/>
  <c r="G75"/>
  <c r="G67"/>
  <c r="G78"/>
  <c r="G76"/>
  <c r="G79"/>
  <c r="G80"/>
  <c r="G70"/>
  <c r="G68"/>
  <c r="G74"/>
  <c r="G34"/>
  <c r="G29"/>
  <c r="G28"/>
  <c r="G32"/>
  <c r="G42"/>
  <c r="G41"/>
  <c r="G31"/>
  <c r="G40"/>
  <c r="G30"/>
  <c r="G33"/>
  <c r="G35"/>
  <c r="G37"/>
  <c r="G36"/>
  <c r="G38"/>
  <c r="G33" i="85"/>
  <c r="G34"/>
  <c r="G59"/>
  <c r="G64"/>
  <c r="G71" i="87"/>
  <c r="G65"/>
  <c r="G69"/>
  <c r="G72"/>
  <c r="G74"/>
  <c r="G75"/>
  <c r="G38"/>
  <c r="G40"/>
  <c r="G37"/>
  <c r="G36"/>
  <c r="G35"/>
  <c r="G39"/>
  <c r="G33"/>
  <c r="G32"/>
  <c r="G34"/>
  <c r="G28"/>
  <c r="G29"/>
  <c r="G64"/>
  <c r="G70"/>
  <c r="G66"/>
  <c r="G68"/>
  <c r="G67"/>
  <c r="G73"/>
  <c r="G76"/>
  <c r="G31"/>
  <c r="G30"/>
  <c r="G27"/>
  <c r="G27" i="85"/>
  <c r="G32"/>
  <c r="G36"/>
  <c r="G61"/>
  <c r="G65"/>
  <c r="G28"/>
  <c r="G29"/>
  <c r="G26"/>
  <c r="G84" i="83"/>
  <c r="G89"/>
  <c r="G43"/>
  <c r="G41"/>
  <c r="G40"/>
  <c r="G42"/>
  <c r="G35"/>
  <c r="G38"/>
  <c r="G33"/>
  <c r="G31"/>
  <c r="G34"/>
  <c r="G45"/>
  <c r="G75"/>
  <c r="G76"/>
  <c r="G77"/>
  <c r="G78"/>
  <c r="G80"/>
  <c r="G79"/>
  <c r="G83"/>
  <c r="G82"/>
  <c r="G86"/>
  <c r="G81"/>
  <c r="G88"/>
  <c r="G85"/>
  <c r="G87"/>
  <c r="G90"/>
  <c r="G30"/>
  <c r="G36"/>
  <c r="G37"/>
  <c r="G39"/>
  <c r="G44"/>
  <c r="G46"/>
  <c r="G15" i="81"/>
  <c r="F15" s="1"/>
  <c r="G54"/>
  <c r="F54" s="1"/>
  <c r="P11" i="82"/>
  <c r="P12"/>
  <c r="P13"/>
  <c r="P14"/>
  <c r="P15"/>
  <c r="P16"/>
  <c r="P17"/>
  <c r="P18"/>
  <c r="P19"/>
  <c r="P20"/>
  <c r="P21"/>
  <c r="P22"/>
  <c r="P23"/>
  <c r="P10"/>
  <c r="Q23"/>
  <c r="Q22"/>
  <c r="Q21"/>
  <c r="Q20"/>
  <c r="Q19"/>
  <c r="Q18"/>
  <c r="Q17"/>
  <c r="Q16"/>
  <c r="Q15"/>
  <c r="Q14"/>
  <c r="Q13"/>
  <c r="Q12"/>
  <c r="Q11"/>
  <c r="P51"/>
  <c r="P52"/>
  <c r="P53"/>
  <c r="P54"/>
  <c r="P55"/>
  <c r="P56"/>
  <c r="P57"/>
  <c r="P58"/>
  <c r="P59"/>
  <c r="P60"/>
  <c r="P61"/>
  <c r="P62"/>
  <c r="P63"/>
  <c r="P50"/>
  <c r="Q52"/>
  <c r="Q53"/>
  <c r="Q54"/>
  <c r="Q55"/>
  <c r="Q56"/>
  <c r="Q57"/>
  <c r="Q58"/>
  <c r="Q59"/>
  <c r="Q60"/>
  <c r="Q61"/>
  <c r="Q62"/>
  <c r="Q63"/>
  <c r="Q51"/>
  <c r="I36"/>
  <c r="P36"/>
  <c r="F88" i="81"/>
  <c r="G36" i="82" l="1"/>
  <c r="I38"/>
  <c r="F96" i="81"/>
  <c r="G7"/>
  <c r="F7" s="1"/>
  <c r="G47"/>
  <c r="F47" s="1"/>
  <c r="P74" i="82"/>
  <c r="P70"/>
  <c r="P71"/>
  <c r="P68"/>
  <c r="P77"/>
  <c r="P78"/>
  <c r="P79"/>
  <c r="P81"/>
  <c r="P80"/>
  <c r="P82"/>
  <c r="P75"/>
  <c r="P69"/>
  <c r="P76"/>
  <c r="P73"/>
  <c r="P72"/>
  <c r="G19" i="81"/>
  <c r="F19" s="1"/>
  <c r="F87"/>
  <c r="I82" i="82"/>
  <c r="I76"/>
  <c r="I77"/>
  <c r="I70"/>
  <c r="I80"/>
  <c r="I81"/>
  <c r="I71"/>
  <c r="I69"/>
  <c r="I74"/>
  <c r="I73"/>
  <c r="I79"/>
  <c r="I78"/>
  <c r="I75"/>
  <c r="I72"/>
  <c r="I68"/>
  <c r="P41"/>
  <c r="I41"/>
  <c r="P28"/>
  <c r="I28"/>
  <c r="P39"/>
  <c r="I39"/>
  <c r="P40"/>
  <c r="I40"/>
  <c r="P37"/>
  <c r="I37"/>
  <c r="P38"/>
  <c r="P33"/>
  <c r="I33"/>
  <c r="P31"/>
  <c r="I31"/>
  <c r="P32"/>
  <c r="I32"/>
  <c r="P34"/>
  <c r="I34"/>
  <c r="P30"/>
  <c r="I30"/>
  <c r="P35"/>
  <c r="I35"/>
  <c r="P29"/>
  <c r="I29"/>
  <c r="P42"/>
  <c r="I42"/>
  <c r="G74" l="1"/>
  <c r="G80"/>
  <c r="G81"/>
  <c r="G75"/>
  <c r="G71"/>
  <c r="G31"/>
  <c r="G35"/>
  <c r="G34"/>
  <c r="G32"/>
  <c r="G40"/>
  <c r="G28"/>
  <c r="G68"/>
  <c r="G72"/>
  <c r="G42"/>
  <c r="G29"/>
  <c r="G38"/>
  <c r="G37"/>
  <c r="G79"/>
  <c r="G73"/>
  <c r="G77"/>
  <c r="G76"/>
  <c r="G30"/>
  <c r="G33"/>
  <c r="G39"/>
  <c r="G41"/>
  <c r="G78"/>
  <c r="G69"/>
  <c r="G70"/>
  <c r="G82"/>
  <c r="F90" i="81" l="1"/>
  <c r="F89"/>
  <c r="F94"/>
  <c r="F86"/>
  <c r="G45" l="1"/>
  <c r="F45" s="1"/>
  <c r="G51"/>
  <c r="F51" s="1"/>
  <c r="G37"/>
  <c r="F37" s="1"/>
  <c r="G36"/>
  <c r="F36" s="1"/>
  <c r="G40"/>
  <c r="F40" s="1"/>
  <c r="G38"/>
  <c r="F38" s="1"/>
  <c r="G42"/>
  <c r="F42" s="1"/>
  <c r="G46"/>
  <c r="F46" s="1"/>
  <c r="G48"/>
  <c r="F48" s="1"/>
  <c r="G35"/>
  <c r="F35" s="1"/>
  <c r="G41"/>
  <c r="F41" s="1"/>
  <c r="G39"/>
  <c r="F39" s="1"/>
  <c r="G50"/>
  <c r="F50" s="1"/>
  <c r="G34"/>
  <c r="F34" s="1"/>
  <c r="G44"/>
  <c r="F44" s="1"/>
  <c r="G16"/>
  <c r="F16" s="1"/>
  <c r="G10"/>
  <c r="F10" s="1"/>
  <c r="F104"/>
  <c r="F103"/>
  <c r="F102"/>
  <c r="F101"/>
  <c r="F107"/>
  <c r="G13" l="1"/>
  <c r="F13" s="1"/>
  <c r="G9"/>
  <c r="F9" s="1"/>
  <c r="G22"/>
  <c r="F22" s="1"/>
  <c r="G23"/>
  <c r="F23" s="1"/>
  <c r="G12"/>
  <c r="F12" s="1"/>
  <c r="G11"/>
  <c r="F11" s="1"/>
  <c r="G18"/>
  <c r="F18" s="1"/>
  <c r="G20"/>
  <c r="F20" s="1"/>
  <c r="G21"/>
  <c r="F21" s="1"/>
  <c r="G14"/>
  <c r="F14" s="1"/>
</calcChain>
</file>

<file path=xl/comments1.xml><?xml version="1.0" encoding="utf-8"?>
<comments xmlns="http://schemas.openxmlformats.org/spreadsheetml/2006/main">
  <authors>
    <author>ROSI</author>
  </authors>
  <commentList>
    <comment ref="N75" authorId="0">
      <text>
        <r>
          <rPr>
            <b/>
            <sz val="9"/>
            <color indexed="81"/>
            <rFont val="Tahoma"/>
            <family val="2"/>
          </rPr>
          <t xml:space="preserve">12 Runden Strafe
</t>
        </r>
      </text>
    </comment>
  </commentList>
</comments>
</file>

<file path=xl/comments2.xml><?xml version="1.0" encoding="utf-8"?>
<comments xmlns="http://schemas.openxmlformats.org/spreadsheetml/2006/main">
  <authors>
    <author>ROSI</author>
  </authors>
  <commentList>
    <comment ref="G71" authorId="0">
      <text>
        <r>
          <rPr>
            <b/>
            <sz val="9"/>
            <color indexed="81"/>
            <rFont val="Tahoma"/>
            <family val="2"/>
          </rPr>
          <t>12 Runden Abzug für Höhe vorne</t>
        </r>
      </text>
    </comment>
  </commentList>
</comments>
</file>

<file path=xl/comments3.xml><?xml version="1.0" encoding="utf-8"?>
<comments xmlns="http://schemas.openxmlformats.org/spreadsheetml/2006/main">
  <authors>
    <author>ROSI</author>
  </authors>
  <commentList>
    <comment ref="G38" authorId="0">
      <text>
        <r>
          <rPr>
            <b/>
            <sz val="9"/>
            <color indexed="81"/>
            <rFont val="Tahoma"/>
            <family val="2"/>
          </rPr>
          <t>Wegstrecke falsch - 12 Runden Strafe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Wegstrecke falsch : -12 Runden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12 Runden wegen falschem Motor</t>
        </r>
      </text>
    </comment>
  </commentList>
</comments>
</file>

<file path=xl/comments4.xml><?xml version="1.0" encoding="utf-8"?>
<comments xmlns="http://schemas.openxmlformats.org/spreadsheetml/2006/main">
  <authors>
    <author>ROSI</author>
  </authors>
  <commentList>
    <comment ref="G37" authorId="0">
      <text>
        <r>
          <rPr>
            <b/>
            <sz val="9"/>
            <color indexed="81"/>
            <rFont val="Tahoma"/>
            <family val="2"/>
          </rPr>
          <t xml:space="preserve">12 Runden Gewicht
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 xml:space="preserve">Bodenfreiheit vorn
</t>
        </r>
      </text>
    </comment>
  </commentList>
</comments>
</file>

<file path=xl/sharedStrings.xml><?xml version="1.0" encoding="utf-8"?>
<sst xmlns="http://schemas.openxmlformats.org/spreadsheetml/2006/main" count="2089" uniqueCount="210">
  <si>
    <t>Fahrzeug</t>
  </si>
  <si>
    <t>Platz</t>
  </si>
  <si>
    <t>Dieter Mayr</t>
  </si>
  <si>
    <t>Zeit</t>
  </si>
  <si>
    <t>Punkte</t>
  </si>
  <si>
    <t>FahrerIn</t>
  </si>
  <si>
    <t>◄</t>
  </si>
  <si>
    <t>Gesamt- punkte</t>
  </si>
  <si>
    <t>▼1</t>
  </si>
  <si>
    <t>▲2</t>
  </si>
  <si>
    <t>neu</t>
  </si>
  <si>
    <t>Chassis</t>
  </si>
  <si>
    <t>Corvette</t>
  </si>
  <si>
    <t>Audi</t>
  </si>
  <si>
    <t>Einzelergebnisse</t>
  </si>
  <si>
    <t>Team</t>
  </si>
  <si>
    <t>Pro / Am</t>
  </si>
  <si>
    <t>Spurübersicht Turn 1</t>
  </si>
  <si>
    <t>Spurübersicht Turn 2</t>
  </si>
  <si>
    <t>gesamt</t>
  </si>
  <si>
    <t>Wertungs runden</t>
  </si>
  <si>
    <t>1. Lauf</t>
  </si>
  <si>
    <t>2. Lauf</t>
  </si>
  <si>
    <t>Rennen       2 x 5 x 6 Minuten</t>
  </si>
  <si>
    <t>Pro</t>
  </si>
  <si>
    <t>Teammeisterschaft</t>
  </si>
  <si>
    <t>5. Lauf</t>
  </si>
  <si>
    <t>4. Lauf</t>
  </si>
  <si>
    <t>3. Lauf</t>
  </si>
  <si>
    <t>Markenwertung</t>
  </si>
  <si>
    <t>Fahrer Einstufung</t>
  </si>
  <si>
    <t>▲1</t>
  </si>
  <si>
    <t>▲3</t>
  </si>
  <si>
    <t>▼2</t>
  </si>
  <si>
    <t>▼3</t>
  </si>
  <si>
    <t>7. Lauf</t>
  </si>
  <si>
    <t>6. Lauf</t>
  </si>
  <si>
    <t>Leo Rebler</t>
  </si>
  <si>
    <t>Slotmodus 12V</t>
  </si>
  <si>
    <t>Wolfgang Mitschka</t>
  </si>
  <si>
    <t>Poldi Karla</t>
  </si>
  <si>
    <t>AS Diamond</t>
  </si>
  <si>
    <t>▼4</t>
  </si>
  <si>
    <t>▲4</t>
  </si>
  <si>
    <t>8. Lauf</t>
  </si>
  <si>
    <t>max. zwei Fahrzeuge einer Marke pro Lauf</t>
  </si>
  <si>
    <r>
      <t xml:space="preserve">Achszahnrad mindestens </t>
    </r>
    <r>
      <rPr>
        <b/>
        <sz val="12"/>
        <color rgb="FFFF0000"/>
        <rFont val="Arial"/>
        <family val="2"/>
      </rPr>
      <t>43</t>
    </r>
    <r>
      <rPr>
        <b/>
        <sz val="10"/>
        <color rgb="FFFF0000"/>
        <rFont val="Arial"/>
        <family val="2"/>
      </rPr>
      <t xml:space="preserve"> Zähne!</t>
    </r>
  </si>
  <si>
    <t>Ferrari</t>
  </si>
  <si>
    <t>Team Punkte</t>
  </si>
  <si>
    <t>TEAM</t>
  </si>
  <si>
    <t>Motornummern</t>
  </si>
  <si>
    <t>Finaltag nur bei Teilnahme als Streicher nutzbar!</t>
  </si>
  <si>
    <t>Chassiswertung</t>
  </si>
  <si>
    <t>Metris</t>
  </si>
  <si>
    <t>SMD</t>
  </si>
  <si>
    <t>Fahrermeisterschaft</t>
  </si>
  <si>
    <t>9. Lauf</t>
  </si>
  <si>
    <t>10. Lauf</t>
  </si>
  <si>
    <t>Gesamt-punkte</t>
  </si>
  <si>
    <r>
      <t>FahrerIn</t>
    </r>
    <r>
      <rPr>
        <b/>
        <sz val="11"/>
        <rFont val="Arial"/>
        <family val="2"/>
      </rPr>
      <t xml:space="preserve"> (Qualifyer)</t>
    </r>
  </si>
  <si>
    <t>▲5</t>
  </si>
  <si>
    <t>Lamborghini</t>
  </si>
  <si>
    <t>11. Lauf</t>
  </si>
  <si>
    <t>12. Lauf</t>
  </si>
  <si>
    <t>▼5</t>
  </si>
  <si>
    <t>Lamb. Huracan</t>
  </si>
  <si>
    <t>Fredi Lippert</t>
  </si>
  <si>
    <t>Corvette C7</t>
  </si>
  <si>
    <t>Am</t>
  </si>
  <si>
    <t>Audi R8 LMS</t>
  </si>
  <si>
    <t>Thomas Gebhardt</t>
  </si>
  <si>
    <t>Andi Vanicek</t>
  </si>
  <si>
    <r>
      <rPr>
        <b/>
        <sz val="18"/>
        <rFont val="Arial"/>
        <family val="2"/>
      </rPr>
      <t>FahrerIn</t>
    </r>
    <r>
      <rPr>
        <b/>
        <sz val="10"/>
        <rFont val="Arial"/>
        <family val="2"/>
      </rPr>
      <t xml:space="preserve"> (Qualifyer)</t>
    </r>
  </si>
  <si>
    <t>INOX</t>
  </si>
  <si>
    <t>Christian Strell</t>
  </si>
  <si>
    <t>Liquid Ice</t>
  </si>
  <si>
    <t>SMD GSCS</t>
  </si>
  <si>
    <t>GAMMA Racing</t>
  </si>
  <si>
    <t>Ernst Brajer</t>
  </si>
  <si>
    <t>Werner Trawnicek</t>
  </si>
  <si>
    <t>Peter Siding</t>
  </si>
  <si>
    <t>LIQUID ICE 008</t>
  </si>
  <si>
    <t>Herbert Drkac</t>
  </si>
  <si>
    <t>BIBO</t>
  </si>
  <si>
    <t>Per Bosch</t>
  </si>
  <si>
    <t>Martin Binder</t>
  </si>
  <si>
    <t>Stricherl- runden</t>
  </si>
  <si>
    <t>Spurwahl</t>
  </si>
  <si>
    <t>Aston Martin</t>
  </si>
  <si>
    <t>Porsche</t>
  </si>
  <si>
    <t>MD 20</t>
  </si>
  <si>
    <t>Porsche 991</t>
  </si>
  <si>
    <t>Fahrer</t>
  </si>
  <si>
    <t>ERB</t>
  </si>
  <si>
    <t>WOM</t>
  </si>
  <si>
    <t>CHS</t>
  </si>
  <si>
    <t>FRL</t>
  </si>
  <si>
    <t>DIM</t>
  </si>
  <si>
    <t>POK</t>
  </si>
  <si>
    <t>LER</t>
  </si>
  <si>
    <t>PEB</t>
  </si>
  <si>
    <t>PES</t>
  </si>
  <si>
    <t>WET</t>
  </si>
  <si>
    <t>THG</t>
  </si>
  <si>
    <t>ANV</t>
  </si>
  <si>
    <t>MAB</t>
  </si>
  <si>
    <t>HED</t>
  </si>
  <si>
    <t>Ersten</t>
  </si>
  <si>
    <t>Vorigen</t>
  </si>
  <si>
    <t>Rückstand zum:</t>
  </si>
  <si>
    <t xml:space="preserve">Dieter Mayr </t>
  </si>
  <si>
    <t xml:space="preserve"> GT SPRINT SERIE SRT    2021/22   1. Renntag</t>
  </si>
  <si>
    <t>GT SPRINT SERIE SRT    2021/22   Gesamtwertung</t>
  </si>
  <si>
    <t>Gamma Junior</t>
  </si>
  <si>
    <t>Werner Trawnitschek</t>
  </si>
  <si>
    <t>BOKU</t>
  </si>
  <si>
    <t>KUBI</t>
  </si>
  <si>
    <t>Kurt Resnicek</t>
  </si>
  <si>
    <t>EAV1</t>
  </si>
  <si>
    <t>EAV2</t>
  </si>
  <si>
    <t>EAV3</t>
  </si>
  <si>
    <t>SFL</t>
  </si>
  <si>
    <t>SRT1</t>
  </si>
  <si>
    <t>SemiWohu</t>
  </si>
  <si>
    <t>Gamma Kids</t>
  </si>
  <si>
    <t>SRT3</t>
  </si>
  <si>
    <t>Semi Womi</t>
  </si>
  <si>
    <t>MD 22</t>
  </si>
  <si>
    <t>MK 4</t>
  </si>
  <si>
    <t>Ortmann</t>
  </si>
  <si>
    <t>KTM X Bow</t>
  </si>
  <si>
    <t>Ferrari 488</t>
  </si>
  <si>
    <t>Corvette C6</t>
  </si>
  <si>
    <t>Morgan Aero</t>
  </si>
  <si>
    <t>Alfa 4C</t>
  </si>
  <si>
    <t>17h30     Qualifying      1 Minute auf Grün</t>
  </si>
  <si>
    <t>11h30       Qualifying      1 Minute auf Grün</t>
  </si>
  <si>
    <t>KUR</t>
  </si>
  <si>
    <t>KTM</t>
  </si>
  <si>
    <t>Reihung nach Punkten, dann nach besserem Ergebnis, dann nach früher gefahren</t>
  </si>
  <si>
    <t>Morgan</t>
  </si>
  <si>
    <t>Alfa Romeo</t>
  </si>
  <si>
    <t>Semi WoHu/Mi</t>
  </si>
  <si>
    <t>RM</t>
  </si>
  <si>
    <t>MT</t>
  </si>
  <si>
    <t>TR</t>
  </si>
  <si>
    <t>EAV AP</t>
  </si>
  <si>
    <t>EAV AH</t>
  </si>
  <si>
    <t>EAV HP</t>
  </si>
  <si>
    <t xml:space="preserve"> GT SPRINT SERIE SRT    2021/22   2. Renntag</t>
  </si>
  <si>
    <t>Pagani Zonda</t>
  </si>
  <si>
    <t>Rudi Muhr</t>
  </si>
  <si>
    <t>Michael Liebe</t>
  </si>
  <si>
    <t>Thomas Sanda</t>
  </si>
  <si>
    <t>Gold Town</t>
  </si>
  <si>
    <t>RUM</t>
  </si>
  <si>
    <t>MIL</t>
  </si>
  <si>
    <t>THS</t>
  </si>
  <si>
    <r>
      <t>EAV A</t>
    </r>
    <r>
      <rPr>
        <b/>
        <sz val="8"/>
        <rFont val="Arial"/>
        <family val="2"/>
      </rPr>
      <t>ndi</t>
    </r>
    <r>
      <rPr>
        <b/>
        <sz val="12"/>
        <rFont val="Arial"/>
        <family val="2"/>
      </rPr>
      <t>H</t>
    </r>
    <r>
      <rPr>
        <b/>
        <sz val="8"/>
        <rFont val="Arial"/>
        <family val="2"/>
      </rPr>
      <t>erbert</t>
    </r>
  </si>
  <si>
    <r>
      <t>EAV H</t>
    </r>
    <r>
      <rPr>
        <b/>
        <sz val="8"/>
        <rFont val="Arial"/>
        <family val="2"/>
      </rPr>
      <t>erbert</t>
    </r>
    <r>
      <rPr>
        <b/>
        <sz val="12"/>
        <rFont val="Arial"/>
        <family val="2"/>
      </rPr>
      <t>P</t>
    </r>
    <r>
      <rPr>
        <b/>
        <sz val="8"/>
        <rFont val="Arial"/>
        <family val="2"/>
      </rPr>
      <t>eter</t>
    </r>
  </si>
  <si>
    <r>
      <t>EAV A</t>
    </r>
    <r>
      <rPr>
        <b/>
        <sz val="8"/>
        <rFont val="Arial"/>
        <family val="2"/>
      </rPr>
      <t>ndi</t>
    </r>
    <r>
      <rPr>
        <b/>
        <sz val="12"/>
        <rFont val="Arial"/>
        <family val="2"/>
      </rPr>
      <t>P</t>
    </r>
    <r>
      <rPr>
        <b/>
        <sz val="8"/>
        <rFont val="Arial"/>
        <family val="2"/>
      </rPr>
      <t>eter</t>
    </r>
  </si>
  <si>
    <r>
      <t>R</t>
    </r>
    <r>
      <rPr>
        <b/>
        <sz val="8"/>
        <rFont val="Arial"/>
        <family val="2"/>
      </rPr>
      <t>udi</t>
    </r>
    <r>
      <rPr>
        <b/>
        <sz val="12"/>
        <rFont val="Arial"/>
        <family val="2"/>
      </rPr>
      <t>M</t>
    </r>
    <r>
      <rPr>
        <b/>
        <sz val="8"/>
        <rFont val="Arial"/>
        <family val="2"/>
      </rPr>
      <t>ichael</t>
    </r>
  </si>
  <si>
    <r>
      <t>M</t>
    </r>
    <r>
      <rPr>
        <b/>
        <sz val="8"/>
        <rFont val="Arial"/>
        <family val="2"/>
      </rPr>
      <t>ichael</t>
    </r>
    <r>
      <rPr>
        <b/>
        <sz val="12"/>
        <rFont val="Arial"/>
        <family val="2"/>
      </rPr>
      <t>T</t>
    </r>
    <r>
      <rPr>
        <b/>
        <sz val="8"/>
        <rFont val="Arial"/>
        <family val="2"/>
      </rPr>
      <t>homas</t>
    </r>
  </si>
  <si>
    <r>
      <t>T</t>
    </r>
    <r>
      <rPr>
        <b/>
        <sz val="8"/>
        <rFont val="Arial"/>
        <family val="2"/>
      </rPr>
      <t>homas</t>
    </r>
    <r>
      <rPr>
        <b/>
        <sz val="12"/>
        <rFont val="Arial"/>
        <family val="2"/>
      </rPr>
      <t>R</t>
    </r>
    <r>
      <rPr>
        <b/>
        <sz val="8"/>
        <rFont val="Arial"/>
        <family val="2"/>
      </rPr>
      <t>udi</t>
    </r>
  </si>
  <si>
    <t xml:space="preserve"> GT SPRINT SERIE SRT    2021/22   3. Renntag</t>
  </si>
  <si>
    <t>Gerhard Winkler</t>
  </si>
  <si>
    <t>Inox</t>
  </si>
  <si>
    <t>Pro/Am</t>
  </si>
  <si>
    <t>MK4</t>
  </si>
  <si>
    <t>GEW</t>
  </si>
  <si>
    <t>Porsche GT3</t>
  </si>
  <si>
    <t>Honda NSX</t>
  </si>
  <si>
    <t>GAMMA Junior</t>
  </si>
  <si>
    <t>GAMMA Kids</t>
  </si>
  <si>
    <t>Acura / Honda</t>
  </si>
  <si>
    <t xml:space="preserve"> GT SPRINT SERIE SRT    2021/22   4. Renntag</t>
  </si>
  <si>
    <t>Fritz Hauck</t>
  </si>
  <si>
    <t>LIQUID ICE 007</t>
  </si>
  <si>
    <t>ABSOLUT</t>
  </si>
  <si>
    <t>Gary Hassler</t>
  </si>
  <si>
    <t>11h15       Qualifying      1 Minute auf Grün</t>
  </si>
  <si>
    <t>GEH</t>
  </si>
  <si>
    <t>Inox HF2</t>
  </si>
  <si>
    <t>17h00     Qualifying      1 Minute auf Grün</t>
  </si>
  <si>
    <t>FRH</t>
  </si>
  <si>
    <t>TOG</t>
  </si>
  <si>
    <r>
      <t>Inox HF</t>
    </r>
    <r>
      <rPr>
        <b/>
        <vertAlign val="superscript"/>
        <sz val="10"/>
        <rFont val="Arial"/>
        <family val="2"/>
      </rPr>
      <t>2</t>
    </r>
  </si>
  <si>
    <t>Mk 4</t>
  </si>
  <si>
    <t>Gerhard Neuhold</t>
  </si>
  <si>
    <t>Brabham BT62</t>
  </si>
  <si>
    <t xml:space="preserve"> GT SPRINT SERIE SRT    2021/22   5. Renntag</t>
  </si>
  <si>
    <t>MD  22</t>
  </si>
  <si>
    <t>Alfa Romeo 4C</t>
  </si>
  <si>
    <t>GEN</t>
  </si>
  <si>
    <t>GAH</t>
  </si>
  <si>
    <t>23n</t>
  </si>
  <si>
    <t>37n</t>
  </si>
  <si>
    <t>5n</t>
  </si>
  <si>
    <t>Sascha Szczepankiewicz</t>
  </si>
  <si>
    <t>17h15     Qualifying      1 Minute auf Grün</t>
  </si>
  <si>
    <t>SAS</t>
  </si>
  <si>
    <t>Brabham</t>
  </si>
  <si>
    <t xml:space="preserve"> GT SPRINT SERIE SRT    2021/22   Finaltag</t>
  </si>
  <si>
    <t>WM1</t>
  </si>
  <si>
    <t>Ford GT</t>
  </si>
  <si>
    <t>Audi R8</t>
  </si>
  <si>
    <t>Goldtown</t>
  </si>
  <si>
    <t>17h45     Qualifying      1 Minute auf Grün</t>
  </si>
  <si>
    <t>vier  Streicher</t>
  </si>
  <si>
    <t>Ford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</si>
</sst>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dd\.mm\.yy;@"/>
    <numFmt numFmtId="166" formatCode="0.0"/>
    <numFmt numFmtId="167" formatCode="[$-C07]d\.mmmm\ yyyy;@"/>
  </numFmts>
  <fonts count="6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color indexed="13"/>
      <name val="Arial"/>
      <family val="2"/>
    </font>
    <font>
      <b/>
      <sz val="15"/>
      <color indexed="10"/>
      <name val="Arial"/>
      <family val="2"/>
    </font>
    <font>
      <sz val="10"/>
      <name val="Arial"/>
      <family val="2"/>
    </font>
    <font>
      <b/>
      <sz val="18"/>
      <color indexed="13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 Black"/>
      <family val="2"/>
    </font>
    <font>
      <b/>
      <sz val="11"/>
      <color indexed="17"/>
      <name val="Arial Black"/>
      <family val="2"/>
    </font>
    <font>
      <b/>
      <sz val="11"/>
      <color indexed="10"/>
      <name val="Arial Black"/>
      <family val="2"/>
    </font>
    <font>
      <sz val="11"/>
      <name val="Arial Black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6"/>
      <color indexed="13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2"/>
      <color indexed="13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8"/>
      <color rgb="FFFFFF00"/>
      <name val="Arial"/>
      <family val="2"/>
    </font>
    <font>
      <b/>
      <sz val="16"/>
      <color rgb="FFFFFF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b/>
      <sz val="14"/>
      <color indexed="13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FF0000"/>
      <name val="Magneto"/>
      <family val="5"/>
    </font>
    <font>
      <sz val="12"/>
      <color indexed="9"/>
      <name val="Arial"/>
      <family val="2"/>
    </font>
    <font>
      <b/>
      <sz val="24"/>
      <color indexed="10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28"/>
      <color indexed="13"/>
      <name val="Arial"/>
      <family val="2"/>
    </font>
    <font>
      <b/>
      <sz val="8"/>
      <color indexed="10"/>
      <name val="Arial"/>
      <family val="2"/>
    </font>
    <font>
      <b/>
      <sz val="13"/>
      <color indexed="10"/>
      <name val="Arial"/>
      <family val="2"/>
    </font>
    <font>
      <sz val="12"/>
      <color rgb="FFFF0000"/>
      <name val="Arial"/>
      <family val="2"/>
    </font>
    <font>
      <b/>
      <sz val="12"/>
      <color rgb="FFFFFF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9"/>
      <color rgb="FF0070C0"/>
      <name val="Arial"/>
      <family val="2"/>
    </font>
    <font>
      <b/>
      <sz val="10"/>
      <color indexed="9"/>
      <name val="Arial"/>
      <family val="2"/>
    </font>
    <font>
      <b/>
      <sz val="20"/>
      <color rgb="FFFF0000"/>
      <name val="Arial"/>
      <family val="2"/>
    </font>
    <font>
      <b/>
      <sz val="15"/>
      <color rgb="FFFF0000"/>
      <name val="Arial"/>
      <family val="2"/>
    </font>
    <font>
      <b/>
      <sz val="9"/>
      <color indexed="81"/>
      <name val="Tahoma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22"/>
      <color rgb="FFFFFF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darkGrid"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gradientFill degree="180">
        <stop position="0">
          <color theme="0"/>
        </stop>
        <stop position="1">
          <color rgb="FFFFFF00"/>
        </stop>
      </gradientFill>
    </fill>
    <fill>
      <gradientFill degree="180">
        <stop position="0">
          <color theme="0"/>
        </stop>
        <stop position="1">
          <color theme="0" tint="-0.1490218817712943"/>
        </stop>
      </gradientFill>
    </fill>
    <fill>
      <gradientFill degree="180">
        <stop position="0">
          <color theme="0"/>
        </stop>
        <stop position="1">
          <color rgb="FFFFC000"/>
        </stop>
      </gradient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270">
        <stop position="0">
          <color theme="0"/>
        </stop>
        <stop position="1">
          <color theme="5" tint="-0.25098422193060094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theme="3" tint="0.39997558519241921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0.5">
          <color rgb="FFFFFF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  <fill>
      <patternFill patternType="gray0625">
        <bgColor theme="0" tint="-4.9989318521683403E-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gradientFill degree="180">
        <stop position="0">
          <color theme="0"/>
        </stop>
        <stop position="1">
          <color rgb="FF7030A0"/>
        </stop>
      </gradientFill>
    </fill>
    <fill>
      <patternFill patternType="gray0625">
        <bgColor theme="0" tint="-0.14996795556505021"/>
      </patternFill>
    </fill>
    <fill>
      <patternFill patternType="solid">
        <fgColor rgb="FFFFC000"/>
        <bgColor indexed="64"/>
      </patternFill>
    </fill>
    <fill>
      <gradientFill>
        <stop position="0">
          <color theme="0"/>
        </stop>
        <stop position="1">
          <color rgb="FF92D05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1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21" fillId="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2" fontId="32" fillId="12" borderId="0" xfId="0" applyNumberFormat="1" applyFont="1" applyFill="1" applyBorder="1" applyAlignment="1">
      <alignment horizontal="center" vertical="center" textRotation="90" wrapText="1"/>
    </xf>
    <xf numFmtId="2" fontId="15" fillId="2" borderId="0" xfId="0" applyNumberFormat="1" applyFont="1" applyFill="1" applyBorder="1" applyAlignment="1">
      <alignment horizontal="center" vertical="center" textRotation="90" wrapText="1"/>
    </xf>
    <xf numFmtId="2" fontId="4" fillId="0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164" fontId="35" fillId="0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1" fontId="24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 textRotation="90" wrapText="1"/>
    </xf>
    <xf numFmtId="1" fontId="38" fillId="17" borderId="1" xfId="0" applyNumberFormat="1" applyFont="1" applyFill="1" applyBorder="1" applyAlignment="1">
      <alignment horizontal="center" vertical="center" wrapText="1"/>
    </xf>
    <xf numFmtId="1" fontId="24" fillId="14" borderId="1" xfId="0" applyNumberFormat="1" applyFont="1" applyFill="1" applyBorder="1" applyAlignment="1">
      <alignment horizontal="center" vertical="center" wrapText="1"/>
    </xf>
    <xf numFmtId="1" fontId="28" fillId="9" borderId="1" xfId="0" applyNumberFormat="1" applyFont="1" applyFill="1" applyBorder="1" applyAlignment="1">
      <alignment horizontal="center" vertical="center" wrapText="1"/>
    </xf>
    <xf numFmtId="1" fontId="28" fillId="10" borderId="1" xfId="0" applyNumberFormat="1" applyFont="1" applyFill="1" applyBorder="1" applyAlignment="1">
      <alignment horizontal="center" vertical="center" wrapText="1"/>
    </xf>
    <xf numFmtId="1" fontId="28" fillId="11" borderId="1" xfId="0" applyNumberFormat="1" applyFont="1" applyFill="1" applyBorder="1" applyAlignment="1">
      <alignment horizontal="center" vertical="center" wrapText="1"/>
    </xf>
    <xf numFmtId="1" fontId="4" fillId="20" borderId="1" xfId="0" applyNumberFormat="1" applyFont="1" applyFill="1" applyBorder="1" applyAlignment="1">
      <alignment horizontal="center" vertical="center" wrapText="1"/>
    </xf>
    <xf numFmtId="1" fontId="4" fillId="21" borderId="1" xfId="0" applyNumberFormat="1" applyFont="1" applyFill="1" applyBorder="1" applyAlignment="1">
      <alignment horizontal="center" vertical="center" wrapText="1"/>
    </xf>
    <xf numFmtId="1" fontId="4" fillId="22" borderId="1" xfId="0" applyNumberFormat="1" applyFont="1" applyFill="1" applyBorder="1" applyAlignment="1">
      <alignment horizontal="center" vertical="center" wrapText="1"/>
    </xf>
    <xf numFmtId="0" fontId="41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4" fillId="19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/>
    </xf>
    <xf numFmtId="1" fontId="4" fillId="23" borderId="10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/>
    </xf>
    <xf numFmtId="2" fontId="20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1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1" fillId="8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66" fontId="4" fillId="26" borderId="1" xfId="0" applyNumberFormat="1" applyFont="1" applyFill="1" applyBorder="1" applyAlignment="1">
      <alignment horizontal="center" vertical="center"/>
    </xf>
    <xf numFmtId="1" fontId="4" fillId="23" borderId="6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/>
    </xf>
    <xf numFmtId="2" fontId="18" fillId="0" borderId="6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 wrapText="1"/>
    </xf>
    <xf numFmtId="164" fontId="49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35" fillId="0" borderId="6" xfId="0" applyNumberFormat="1" applyFont="1" applyFill="1" applyBorder="1" applyAlignment="1">
      <alignment horizontal="center" vertical="center" wrapText="1"/>
    </xf>
    <xf numFmtId="164" fontId="49" fillId="0" borderId="6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64" fontId="35" fillId="0" borderId="14" xfId="0" applyNumberFormat="1" applyFont="1" applyFill="1" applyBorder="1" applyAlignment="1">
      <alignment horizontal="center" vertical="center" wrapText="1"/>
    </xf>
    <xf numFmtId="164" fontId="49" fillId="0" borderId="14" xfId="0" applyNumberFormat="1" applyFont="1" applyFill="1" applyBorder="1" applyAlignment="1">
      <alignment horizontal="center" vertical="center" wrapText="1"/>
    </xf>
    <xf numFmtId="2" fontId="30" fillId="9" borderId="1" xfId="0" applyNumberFormat="1" applyFont="1" applyFill="1" applyBorder="1" applyAlignment="1">
      <alignment horizontal="center" vertical="center" wrapText="1"/>
    </xf>
    <xf numFmtId="2" fontId="30" fillId="10" borderId="1" xfId="0" applyNumberFormat="1" applyFont="1" applyFill="1" applyBorder="1" applyAlignment="1">
      <alignment horizontal="center" vertical="center" wrapText="1"/>
    </xf>
    <xf numFmtId="2" fontId="30" fillId="11" borderId="1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51" fillId="0" borderId="1" xfId="0" applyNumberFormat="1" applyFont="1" applyBorder="1" applyAlignment="1">
      <alignment horizontal="center" vertical="center" wrapText="1"/>
    </xf>
    <xf numFmtId="0" fontId="51" fillId="27" borderId="1" xfId="0" applyFont="1" applyFill="1" applyBorder="1" applyAlignment="1">
      <alignment horizontal="center" vertical="center" wrapText="1"/>
    </xf>
    <xf numFmtId="164" fontId="51" fillId="0" borderId="6" xfId="0" applyNumberFormat="1" applyFont="1" applyBorder="1" applyAlignment="1">
      <alignment horizontal="center" vertical="center" wrapText="1"/>
    </xf>
    <xf numFmtId="164" fontId="51" fillId="0" borderId="14" xfId="0" applyNumberFormat="1" applyFont="1" applyBorder="1" applyAlignment="1">
      <alignment horizontal="center" vertical="center" wrapText="1"/>
    </xf>
    <xf numFmtId="164" fontId="52" fillId="0" borderId="1" xfId="0" applyNumberFormat="1" applyFont="1" applyBorder="1" applyAlignment="1">
      <alignment horizontal="center" vertical="center" wrapText="1"/>
    </xf>
    <xf numFmtId="164" fontId="52" fillId="0" borderId="14" xfId="0" applyNumberFormat="1" applyFont="1" applyBorder="1" applyAlignment="1">
      <alignment horizontal="center" vertical="center" wrapText="1"/>
    </xf>
    <xf numFmtId="164" fontId="52" fillId="0" borderId="6" xfId="0" applyNumberFormat="1" applyFont="1" applyBorder="1" applyAlignment="1">
      <alignment horizontal="center" vertical="center" wrapText="1"/>
    </xf>
    <xf numFmtId="164" fontId="34" fillId="0" borderId="6" xfId="0" applyNumberFormat="1" applyFont="1" applyBorder="1" applyAlignment="1">
      <alignment horizontal="center" vertical="center" wrapText="1"/>
    </xf>
    <xf numFmtId="164" fontId="34" fillId="0" borderId="14" xfId="0" applyNumberFormat="1" applyFont="1" applyBorder="1" applyAlignment="1">
      <alignment horizontal="center" vertical="center" wrapText="1"/>
    </xf>
    <xf numFmtId="164" fontId="34" fillId="0" borderId="1" xfId="0" applyNumberFormat="1" applyFont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top" textRotation="90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27" borderId="1" xfId="0" applyFont="1" applyFill="1" applyBorder="1" applyAlignment="1">
      <alignment horizontal="center" vertical="center" wrapText="1"/>
    </xf>
    <xf numFmtId="0" fontId="54" fillId="3" borderId="0" xfId="0" applyFont="1" applyFill="1" applyAlignment="1">
      <alignment horizontal="center" vertical="center" wrapText="1"/>
    </xf>
    <xf numFmtId="1" fontId="50" fillId="12" borderId="1" xfId="0" applyNumberFormat="1" applyFont="1" applyFill="1" applyBorder="1" applyAlignment="1">
      <alignment horizontal="center" vertical="center"/>
    </xf>
    <xf numFmtId="1" fontId="29" fillId="12" borderId="1" xfId="0" applyNumberFormat="1" applyFont="1" applyFill="1" applyBorder="1" applyAlignment="1">
      <alignment horizontal="center" vertical="center"/>
    </xf>
    <xf numFmtId="1" fontId="4" fillId="13" borderId="1" xfId="0" applyNumberFormat="1" applyFont="1" applyFill="1" applyBorder="1" applyAlignment="1">
      <alignment horizontal="center" vertical="center"/>
    </xf>
    <xf numFmtId="1" fontId="4" fillId="15" borderId="1" xfId="0" applyNumberFormat="1" applyFont="1" applyFill="1" applyBorder="1" applyAlignment="1">
      <alignment horizontal="center" vertical="center"/>
    </xf>
    <xf numFmtId="1" fontId="4" fillId="28" borderId="1" xfId="0" applyNumberFormat="1" applyFont="1" applyFill="1" applyBorder="1" applyAlignment="1">
      <alignment horizontal="center" vertical="center"/>
    </xf>
    <xf numFmtId="164" fontId="30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30" fillId="0" borderId="14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5" fillId="9" borderId="1" xfId="0" applyNumberFormat="1" applyFont="1" applyFill="1" applyBorder="1" applyAlignment="1">
      <alignment horizontal="center" vertical="center" wrapText="1"/>
    </xf>
    <xf numFmtId="1" fontId="5" fillId="21" borderId="1" xfId="0" applyNumberFormat="1" applyFont="1" applyFill="1" applyBorder="1" applyAlignment="1">
      <alignment horizontal="center" vertical="center" wrapText="1"/>
    </xf>
    <xf numFmtId="1" fontId="5" fillId="22" borderId="10" xfId="0" applyNumberFormat="1" applyFont="1" applyFill="1" applyBorder="1" applyAlignment="1">
      <alignment horizontal="center" vertical="center" wrapText="1"/>
    </xf>
    <xf numFmtId="1" fontId="5" fillId="21" borderId="10" xfId="0" applyNumberFormat="1" applyFont="1" applyFill="1" applyBorder="1" applyAlignment="1">
      <alignment horizontal="center" vertical="center" wrapText="1"/>
    </xf>
    <xf numFmtId="1" fontId="5" fillId="9" borderId="10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/>
    </xf>
    <xf numFmtId="166" fontId="4" fillId="29" borderId="1" xfId="0" applyNumberFormat="1" applyFont="1" applyFill="1" applyBorder="1" applyAlignment="1">
      <alignment horizontal="center" vertical="center"/>
    </xf>
    <xf numFmtId="166" fontId="4" fillId="3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31" borderId="1" xfId="0" applyFont="1" applyFill="1" applyBorder="1" applyAlignment="1">
      <alignment horizontal="center" vertical="center" wrapText="1"/>
    </xf>
    <xf numFmtId="0" fontId="3" fillId="32" borderId="1" xfId="0" applyFont="1" applyFill="1" applyBorder="1" applyAlignment="1">
      <alignment horizontal="center" vertical="center" wrapText="1"/>
    </xf>
    <xf numFmtId="1" fontId="4" fillId="33" borderId="1" xfId="0" applyNumberFormat="1" applyFont="1" applyFill="1" applyBorder="1" applyAlignment="1">
      <alignment horizontal="center" vertical="center"/>
    </xf>
    <xf numFmtId="1" fontId="30" fillId="21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 vertical="center" wrapText="1"/>
    </xf>
    <xf numFmtId="1" fontId="30" fillId="22" borderId="1" xfId="0" applyNumberFormat="1" applyFont="1" applyFill="1" applyBorder="1" applyAlignment="1">
      <alignment horizontal="center" vertical="center" wrapText="1"/>
    </xf>
    <xf numFmtId="0" fontId="3" fillId="27" borderId="1" xfId="0" applyFont="1" applyFill="1" applyBorder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4" fillId="27" borderId="1" xfId="0" applyFont="1" applyFill="1" applyBorder="1" applyAlignment="1">
      <alignment horizontal="center" vertical="center" wrapText="1"/>
    </xf>
    <xf numFmtId="164" fontId="49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0" fillId="0" borderId="14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9" fillId="0" borderId="6" xfId="0" applyNumberFormat="1" applyFont="1" applyBorder="1" applyAlignment="1">
      <alignment horizontal="center" vertical="center" wrapText="1"/>
    </xf>
    <xf numFmtId="164" fontId="49" fillId="0" borderId="14" xfId="0" applyNumberFormat="1" applyFont="1" applyBorder="1" applyAlignment="1">
      <alignment horizontal="center" vertical="center" wrapText="1"/>
    </xf>
    <xf numFmtId="164" fontId="30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5" fillId="34" borderId="1" xfId="0" applyNumberFormat="1" applyFont="1" applyFill="1" applyBorder="1" applyAlignment="1">
      <alignment horizontal="center" vertical="center" wrapText="1"/>
    </xf>
    <xf numFmtId="0" fontId="3" fillId="3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164" fontId="35" fillId="34" borderId="14" xfId="0" applyNumberFormat="1" applyFont="1" applyFill="1" applyBorder="1" applyAlignment="1">
      <alignment horizontal="center" vertical="center" wrapText="1"/>
    </xf>
    <xf numFmtId="2" fontId="4" fillId="35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35" fillId="34" borderId="6" xfId="0" applyNumberFormat="1" applyFont="1" applyFill="1" applyBorder="1" applyAlignment="1">
      <alignment horizontal="center" vertical="center" wrapText="1"/>
    </xf>
    <xf numFmtId="0" fontId="43" fillId="4" borderId="6" xfId="0" applyFont="1" applyFill="1" applyBorder="1" applyAlignment="1">
      <alignment horizontal="center" vertical="center" wrapText="1"/>
    </xf>
    <xf numFmtId="1" fontId="4" fillId="34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43" fillId="4" borderId="14" xfId="0" applyFont="1" applyFill="1" applyBorder="1" applyAlignment="1">
      <alignment horizontal="center" vertical="center" wrapText="1"/>
    </xf>
    <xf numFmtId="0" fontId="41" fillId="6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2" fillId="2" borderId="0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1" fontId="29" fillId="16" borderId="1" xfId="0" applyNumberFormat="1" applyFont="1" applyFill="1" applyBorder="1" applyAlignment="1">
      <alignment horizontal="center" vertical="center" wrapText="1"/>
    </xf>
    <xf numFmtId="0" fontId="51" fillId="27" borderId="10" xfId="0" applyFont="1" applyFill="1" applyBorder="1" applyAlignment="1">
      <alignment horizontal="center" vertical="center" wrapText="1"/>
    </xf>
    <xf numFmtId="1" fontId="3" fillId="13" borderId="1" xfId="0" applyNumberFormat="1" applyFont="1" applyFill="1" applyBorder="1" applyAlignment="1">
      <alignment horizontal="center" vertical="center"/>
    </xf>
    <xf numFmtId="1" fontId="3" fillId="15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36" borderId="1" xfId="0" applyFont="1" applyFill="1" applyBorder="1" applyAlignment="1">
      <alignment horizontal="center" vertical="center" wrapText="1"/>
    </xf>
    <xf numFmtId="166" fontId="3" fillId="26" borderId="1" xfId="0" applyNumberFormat="1" applyFont="1" applyFill="1" applyBorder="1" applyAlignment="1">
      <alignment horizontal="center" vertical="center"/>
    </xf>
    <xf numFmtId="1" fontId="3" fillId="28" borderId="1" xfId="0" applyNumberFormat="1" applyFont="1" applyFill="1" applyBorder="1" applyAlignment="1">
      <alignment horizontal="center" vertical="center"/>
    </xf>
    <xf numFmtId="1" fontId="3" fillId="31" borderId="1" xfId="0" applyNumberFormat="1" applyFont="1" applyFill="1" applyBorder="1" applyAlignment="1">
      <alignment horizontal="center" vertical="center"/>
    </xf>
    <xf numFmtId="0" fontId="55" fillId="18" borderId="0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3" fillId="34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1" fontId="3" fillId="37" borderId="1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48" fillId="0" borderId="4" xfId="0" applyNumberFormat="1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48" fillId="0" borderId="2" xfId="0" applyNumberFormat="1" applyFont="1" applyBorder="1" applyAlignment="1">
      <alignment horizontal="center" vertical="center" wrapText="1"/>
    </xf>
    <xf numFmtId="0" fontId="11" fillId="14" borderId="0" xfId="0" applyFont="1" applyFill="1" applyBorder="1" applyAlignment="1">
      <alignment horizontal="center" vertical="center" wrapText="1"/>
    </xf>
    <xf numFmtId="0" fontId="11" fillId="14" borderId="7" xfId="0" applyFont="1" applyFill="1" applyBorder="1" applyAlignment="1">
      <alignment horizontal="center" vertical="center" wrapText="1"/>
    </xf>
    <xf numFmtId="0" fontId="55" fillId="18" borderId="0" xfId="0" applyFont="1" applyFill="1" applyBorder="1" applyAlignment="1">
      <alignment horizontal="center" vertical="center" textRotation="90" wrapText="1"/>
    </xf>
    <xf numFmtId="165" fontId="4" fillId="16" borderId="1" xfId="0" applyNumberFormat="1" applyFont="1" applyFill="1" applyBorder="1" applyAlignment="1">
      <alignment horizontal="center" vertical="center" wrapText="1"/>
    </xf>
    <xf numFmtId="0" fontId="24" fillId="18" borderId="11" xfId="0" applyFont="1" applyFill="1" applyBorder="1" applyAlignment="1">
      <alignment horizontal="center" vertical="center" wrapText="1"/>
    </xf>
    <xf numFmtId="0" fontId="24" fillId="18" borderId="7" xfId="0" applyFont="1" applyFill="1" applyBorder="1" applyAlignment="1">
      <alignment horizontal="center" vertical="center" wrapText="1"/>
    </xf>
    <xf numFmtId="0" fontId="36" fillId="4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7" fillId="17" borderId="1" xfId="0" applyFont="1" applyFill="1" applyBorder="1" applyAlignment="1">
      <alignment horizontal="center" vertical="center" wrapText="1"/>
    </xf>
    <xf numFmtId="0" fontId="4" fillId="16" borderId="1" xfId="0" applyNumberFormat="1" applyFont="1" applyFill="1" applyBorder="1" applyAlignment="1">
      <alignment horizontal="center" vertical="center" wrapText="1"/>
    </xf>
    <xf numFmtId="0" fontId="46" fillId="14" borderId="0" xfId="0" applyFont="1" applyFill="1" applyAlignment="1">
      <alignment horizontal="center" vertical="center" wrapText="1"/>
    </xf>
    <xf numFmtId="0" fontId="37" fillId="13" borderId="0" xfId="0" applyFont="1" applyFill="1" applyAlignment="1">
      <alignment horizontal="center" vertical="center" wrapText="1"/>
    </xf>
    <xf numFmtId="0" fontId="24" fillId="18" borderId="0" xfId="0" applyFont="1" applyFill="1" applyBorder="1" applyAlignment="1">
      <alignment horizontal="center" vertical="center" wrapText="1"/>
    </xf>
    <xf numFmtId="0" fontId="27" fillId="12" borderId="7" xfId="0" applyFont="1" applyFill="1" applyBorder="1" applyAlignment="1">
      <alignment horizontal="center" vertical="center" wrapText="1"/>
    </xf>
    <xf numFmtId="0" fontId="55" fillId="18" borderId="10" xfId="0" applyFont="1" applyFill="1" applyBorder="1" applyAlignment="1">
      <alignment horizontal="center" vertical="center" textRotation="90" wrapText="1"/>
    </xf>
    <xf numFmtId="0" fontId="55" fillId="18" borderId="13" xfId="0" applyFont="1" applyFill="1" applyBorder="1" applyAlignment="1">
      <alignment horizontal="center" vertical="center" textRotation="90" wrapText="1"/>
    </xf>
    <xf numFmtId="0" fontId="5" fillId="19" borderId="1" xfId="0" applyFont="1" applyFill="1" applyBorder="1" applyAlignment="1">
      <alignment horizontal="center" vertical="center" wrapText="1"/>
    </xf>
    <xf numFmtId="2" fontId="17" fillId="0" borderId="18" xfId="0" applyNumberFormat="1" applyFont="1" applyFill="1" applyBorder="1" applyAlignment="1">
      <alignment horizontal="center" vertical="center"/>
    </xf>
    <xf numFmtId="0" fontId="14" fillId="12" borderId="7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top" textRotation="90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4" fillId="2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45" fillId="25" borderId="1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42" fillId="2" borderId="0" xfId="0" applyNumberFormat="1" applyFont="1" applyFill="1" applyBorder="1" applyAlignment="1">
      <alignment horizontal="center" vertical="center" textRotation="90" wrapText="1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2" fillId="2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7" fontId="32" fillId="12" borderId="0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" fillId="34" borderId="4" xfId="0" applyFont="1" applyFill="1" applyBorder="1" applyAlignment="1">
      <alignment horizontal="center" vertical="center"/>
    </xf>
    <xf numFmtId="0" fontId="2" fillId="34" borderId="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5" fillId="25" borderId="1" xfId="0" applyFont="1" applyFill="1" applyBorder="1" applyAlignment="1">
      <alignment horizontal="center" vertical="center" wrapText="1"/>
    </xf>
    <xf numFmtId="0" fontId="56" fillId="2" borderId="0" xfId="0" applyFont="1" applyFill="1" applyBorder="1" applyAlignment="1">
      <alignment horizontal="center" vertical="center" wrapText="1"/>
    </xf>
    <xf numFmtId="0" fontId="59" fillId="0" borderId="4" xfId="0" applyFont="1" applyFill="1" applyBorder="1" applyAlignment="1">
      <alignment horizontal="center" vertical="center"/>
    </xf>
    <xf numFmtId="0" fontId="59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0" fillId="4" borderId="0" xfId="0" applyFont="1" applyFill="1" applyBorder="1" applyAlignment="1">
      <alignment horizontal="center" vertical="top" textRotation="90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381000</xdr:colOff>
      <xdr:row>90</xdr:row>
      <xdr:rowOff>12699</xdr:rowOff>
    </xdr:from>
    <xdr:to>
      <xdr:col>19</xdr:col>
      <xdr:colOff>187723</xdr:colOff>
      <xdr:row>90</xdr:row>
      <xdr:rowOff>464343</xdr:rowOff>
    </xdr:to>
    <xdr:pic>
      <xdr:nvPicPr>
        <xdr:cNvPr id="11" name="Grafik 23" descr="b-386176-alpina_logo.jp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68100" y="24206199"/>
          <a:ext cx="454422" cy="45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464609</xdr:colOff>
      <xdr:row>88</xdr:row>
      <xdr:rowOff>11642</xdr:rowOff>
    </xdr:from>
    <xdr:to>
      <xdr:col>4</xdr:col>
      <xdr:colOff>874184</xdr:colOff>
      <xdr:row>88</xdr:row>
      <xdr:rowOff>487891</xdr:rowOff>
    </xdr:to>
    <xdr:pic>
      <xdr:nvPicPr>
        <xdr:cNvPr id="14" name="Grafik 14" descr="lamborghini_logo_emblem_1.jp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69534" y="52503917"/>
          <a:ext cx="40957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552450</xdr:colOff>
      <xdr:row>91</xdr:row>
      <xdr:rowOff>155176</xdr:rowOff>
    </xdr:from>
    <xdr:to>
      <xdr:col>21</xdr:col>
      <xdr:colOff>76200</xdr:colOff>
      <xdr:row>92</xdr:row>
      <xdr:rowOff>21826</xdr:rowOff>
    </xdr:to>
    <xdr:pic>
      <xdr:nvPicPr>
        <xdr:cNvPr id="18" name="Grafik 20" descr="23ddec2ad5.jpg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287250" y="24853501"/>
          <a:ext cx="4191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420155</xdr:colOff>
      <xdr:row>89</xdr:row>
      <xdr:rowOff>95250</xdr:rowOff>
    </xdr:from>
    <xdr:to>
      <xdr:col>4</xdr:col>
      <xdr:colOff>982130</xdr:colOff>
      <xdr:row>89</xdr:row>
      <xdr:rowOff>390525</xdr:rowOff>
    </xdr:to>
    <xdr:pic>
      <xdr:nvPicPr>
        <xdr:cNvPr id="21" name="Grafik 7" descr="audi-logo.gif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27428" r="36029" b="17720"/>
        <a:stretch>
          <a:fillRect/>
        </a:stretch>
      </xdr:blipFill>
      <xdr:spPr bwMode="auto">
        <a:xfrm>
          <a:off x="1753655" y="35528250"/>
          <a:ext cx="5619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421082</xdr:colOff>
      <xdr:row>85</xdr:row>
      <xdr:rowOff>66278</xdr:rowOff>
    </xdr:from>
    <xdr:to>
      <xdr:col>4</xdr:col>
      <xdr:colOff>1040207</xdr:colOff>
      <xdr:row>85</xdr:row>
      <xdr:rowOff>418703</xdr:rowOff>
    </xdr:to>
    <xdr:pic>
      <xdr:nvPicPr>
        <xdr:cNvPr id="23" name="Grafik 17" descr="chevy_corvette_c6_logo.jpg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71238" y="54706044"/>
          <a:ext cx="6191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574674</xdr:colOff>
      <xdr:row>93</xdr:row>
      <xdr:rowOff>57150</xdr:rowOff>
    </xdr:from>
    <xdr:to>
      <xdr:col>4</xdr:col>
      <xdr:colOff>831849</xdr:colOff>
      <xdr:row>93</xdr:row>
      <xdr:rowOff>457200</xdr:rowOff>
    </xdr:to>
    <xdr:pic>
      <xdr:nvPicPr>
        <xdr:cNvPr id="24" name="Grafik 12" descr="Ferrari-Logo.jpg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55257" y="27764317"/>
          <a:ext cx="2571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378884</xdr:colOff>
      <xdr:row>94</xdr:row>
      <xdr:rowOff>133349</xdr:rowOff>
    </xdr:from>
    <xdr:to>
      <xdr:col>4</xdr:col>
      <xdr:colOff>995892</xdr:colOff>
      <xdr:row>94</xdr:row>
      <xdr:rowOff>371474</xdr:rowOff>
    </xdr:to>
    <xdr:pic>
      <xdr:nvPicPr>
        <xdr:cNvPr id="25" name="qZQ8bGrADwXxPM:" descr="http://t0.gstatic.com/images?q=tbn:ANd9GcQJ502Is2Alqda5HMLJ57RMqAmtXb6kbAnAJultrnmhMFQWqKPgVuQbL5U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b="13033"/>
        <a:stretch>
          <a:fillRect/>
        </a:stretch>
      </xdr:blipFill>
      <xdr:spPr bwMode="auto">
        <a:xfrm>
          <a:off x="1659467" y="28856516"/>
          <a:ext cx="617008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434049</xdr:colOff>
      <xdr:row>95</xdr:row>
      <xdr:rowOff>44317</xdr:rowOff>
    </xdr:from>
    <xdr:to>
      <xdr:col>4</xdr:col>
      <xdr:colOff>853149</xdr:colOff>
      <xdr:row>95</xdr:row>
      <xdr:rowOff>444368</xdr:rowOff>
    </xdr:to>
    <xdr:pic>
      <xdr:nvPicPr>
        <xdr:cNvPr id="27" name="Grafik 15" descr="Porsche_logo.jpg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91349" y="28028767"/>
          <a:ext cx="4191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485775</xdr:colOff>
      <xdr:row>88</xdr:row>
      <xdr:rowOff>170390</xdr:rowOff>
    </xdr:from>
    <xdr:to>
      <xdr:col>20</xdr:col>
      <xdr:colOff>112183</xdr:colOff>
      <xdr:row>89</xdr:row>
      <xdr:rowOff>11042</xdr:rowOff>
    </xdr:to>
    <xdr:pic>
      <xdr:nvPicPr>
        <xdr:cNvPr id="26" name="Grafik 21" descr="McLaren-logo.jpg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572875" y="23354240"/>
          <a:ext cx="921808" cy="345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137579</xdr:colOff>
      <xdr:row>86</xdr:row>
      <xdr:rowOff>29599</xdr:rowOff>
    </xdr:from>
    <xdr:to>
      <xdr:col>4</xdr:col>
      <xdr:colOff>1227665</xdr:colOff>
      <xdr:row>86</xdr:row>
      <xdr:rowOff>486832</xdr:rowOff>
    </xdr:to>
    <xdr:pic>
      <xdr:nvPicPr>
        <xdr:cNvPr id="12" name="Grafik 16" descr="aston_martin%20logo.gif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t="21510" b="28745"/>
        <a:stretch>
          <a:fillRect/>
        </a:stretch>
      </xdr:blipFill>
      <xdr:spPr bwMode="auto">
        <a:xfrm>
          <a:off x="1396996" y="25927016"/>
          <a:ext cx="1090086" cy="45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347663</xdr:colOff>
      <xdr:row>96</xdr:row>
      <xdr:rowOff>19048</xdr:rowOff>
    </xdr:from>
    <xdr:to>
      <xdr:col>4</xdr:col>
      <xdr:colOff>1000602</xdr:colOff>
      <xdr:row>96</xdr:row>
      <xdr:rowOff>476058</xdr:rowOff>
    </xdr:to>
    <xdr:pic>
      <xdr:nvPicPr>
        <xdr:cNvPr id="13" name="Grafik 12" descr="177-1777562_especialidad-honda-y-acura-logo-honda-logo-hd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645444" y="25522236"/>
          <a:ext cx="652939" cy="457010"/>
        </a:xfrm>
        <a:prstGeom prst="rect">
          <a:avLst/>
        </a:prstGeom>
      </xdr:spPr>
    </xdr:pic>
    <xdr:clientData/>
  </xdr:twoCellAnchor>
  <xdr:twoCellAnchor editAs="oneCell">
    <xdr:from>
      <xdr:col>18</xdr:col>
      <xdr:colOff>371475</xdr:colOff>
      <xdr:row>91</xdr:row>
      <xdr:rowOff>85725</xdr:rowOff>
    </xdr:from>
    <xdr:to>
      <xdr:col>19</xdr:col>
      <xdr:colOff>226539</xdr:colOff>
      <xdr:row>92</xdr:row>
      <xdr:rowOff>38100</xdr:rowOff>
    </xdr:to>
    <xdr:pic>
      <xdr:nvPicPr>
        <xdr:cNvPr id="15" name="Grafik 14" descr="AMG Logo.jp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1458575" y="24784050"/>
          <a:ext cx="502763" cy="457200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91</xdr:row>
      <xdr:rowOff>104775</xdr:rowOff>
    </xdr:from>
    <xdr:to>
      <xdr:col>4</xdr:col>
      <xdr:colOff>1123950</xdr:colOff>
      <xdr:row>91</xdr:row>
      <xdr:rowOff>439928</xdr:rowOff>
    </xdr:to>
    <xdr:pic>
      <xdr:nvPicPr>
        <xdr:cNvPr id="16" name="Grafik 15" descr="KTM_Racing-logo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514475" y="22717125"/>
          <a:ext cx="866775" cy="335153"/>
        </a:xfrm>
        <a:prstGeom prst="rect">
          <a:avLst/>
        </a:prstGeom>
      </xdr:spPr>
    </xdr:pic>
    <xdr:clientData/>
  </xdr:twoCellAnchor>
  <xdr:twoCellAnchor editAs="oneCell">
    <xdr:from>
      <xdr:col>4</xdr:col>
      <xdr:colOff>171494</xdr:colOff>
      <xdr:row>87</xdr:row>
      <xdr:rowOff>57182</xdr:rowOff>
    </xdr:from>
    <xdr:to>
      <xdr:col>4</xdr:col>
      <xdr:colOff>1186859</xdr:colOff>
      <xdr:row>87</xdr:row>
      <xdr:rowOff>462090</xdr:rowOff>
    </xdr:to>
    <xdr:pic>
      <xdr:nvPicPr>
        <xdr:cNvPr id="19" name="Grafik 18" descr="812-8120765_morgancars-portugal-motor-company-logo-motor-logo-morga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428794" y="22164707"/>
          <a:ext cx="1015365" cy="404908"/>
        </a:xfrm>
        <a:prstGeom prst="rect">
          <a:avLst/>
        </a:prstGeom>
      </xdr:spPr>
    </xdr:pic>
    <xdr:clientData/>
  </xdr:twoCellAnchor>
  <xdr:twoCellAnchor editAs="oneCell">
    <xdr:from>
      <xdr:col>4</xdr:col>
      <xdr:colOff>428625</xdr:colOff>
      <xdr:row>90</xdr:row>
      <xdr:rowOff>28575</xdr:rowOff>
    </xdr:from>
    <xdr:to>
      <xdr:col>4</xdr:col>
      <xdr:colOff>885825</xdr:colOff>
      <xdr:row>90</xdr:row>
      <xdr:rowOff>485775</xdr:rowOff>
    </xdr:to>
    <xdr:pic>
      <xdr:nvPicPr>
        <xdr:cNvPr id="20" name="Grafik 19" descr="kisspng-alfa-romeo-159-logo-abarth-1000-gt-coup-car-alfa-romeo-5b568930cb36d9.8763350015323978728324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685925" y="23145750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4</xdr:col>
      <xdr:colOff>386170</xdr:colOff>
      <xdr:row>92</xdr:row>
      <xdr:rowOff>57762</xdr:rowOff>
    </xdr:from>
    <xdr:to>
      <xdr:col>4</xdr:col>
      <xdr:colOff>1047749</xdr:colOff>
      <xdr:row>92</xdr:row>
      <xdr:rowOff>466160</xdr:rowOff>
    </xdr:to>
    <xdr:pic>
      <xdr:nvPicPr>
        <xdr:cNvPr id="17" name="Grafik 16" descr="2018-brabham-automotive-car-logo.pn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666753" y="27256929"/>
          <a:ext cx="661579" cy="408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109"/>
  <sheetViews>
    <sheetView showZeros="0" tabSelected="1" zoomScale="90" zoomScaleNormal="90" workbookViewId="0">
      <selection activeCell="E29" sqref="E29"/>
    </sheetView>
  </sheetViews>
  <sheetFormatPr baseColWidth="10" defaultColWidth="11.42578125" defaultRowHeight="15"/>
  <cols>
    <col min="1" max="1" width="2.42578125" style="15" customWidth="1"/>
    <col min="2" max="2" width="7" style="15" customWidth="1"/>
    <col min="3" max="3" width="5.7109375" style="11" customWidth="1"/>
    <col min="4" max="4" width="7.28515625" style="3" customWidth="1"/>
    <col min="5" max="5" width="20.7109375" style="3" customWidth="1"/>
    <col min="6" max="10" width="9.7109375" style="4" customWidth="1"/>
    <col min="11" max="14" width="9.7109375" style="9" customWidth="1"/>
    <col min="15" max="20" width="9.7109375" style="2" customWidth="1"/>
    <col min="21" max="21" width="3.7109375" style="2" customWidth="1"/>
    <col min="22" max="22" width="4.5703125" style="2" customWidth="1"/>
    <col min="23" max="16384" width="11.42578125" style="2"/>
  </cols>
  <sheetData>
    <row r="1" spans="1:22" ht="12.75">
      <c r="A1" s="14"/>
      <c r="B1" s="14"/>
      <c r="C1" s="10"/>
      <c r="D1" s="5"/>
      <c r="E1" s="5"/>
      <c r="F1" s="5"/>
      <c r="G1" s="5"/>
      <c r="H1" s="5"/>
      <c r="I1" s="5"/>
      <c r="J1" s="5"/>
      <c r="K1" s="7"/>
      <c r="L1" s="7"/>
      <c r="M1" s="7"/>
      <c r="N1" s="7"/>
      <c r="O1" s="5"/>
      <c r="P1" s="5"/>
      <c r="Q1" s="5"/>
      <c r="R1" s="5"/>
      <c r="S1" s="5"/>
      <c r="T1" s="16"/>
      <c r="U1" s="16"/>
      <c r="V1" s="16"/>
    </row>
    <row r="2" spans="1:22" ht="43.5" customHeight="1">
      <c r="A2" s="14"/>
      <c r="B2" s="224" t="s">
        <v>46</v>
      </c>
      <c r="C2" s="224"/>
      <c r="D2" s="224"/>
      <c r="E2" s="223" t="s">
        <v>112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19" t="s">
        <v>38</v>
      </c>
      <c r="T2" s="219"/>
      <c r="U2" s="16"/>
      <c r="V2" s="16"/>
    </row>
    <row r="3" spans="1:22" ht="12.75">
      <c r="A3" s="14"/>
      <c r="B3" s="14"/>
      <c r="C3" s="10"/>
      <c r="D3" s="5"/>
      <c r="E3" s="5"/>
      <c r="F3" s="5"/>
      <c r="G3" s="5"/>
      <c r="H3" s="5"/>
      <c r="I3" s="5"/>
      <c r="J3" s="5"/>
      <c r="K3" s="8"/>
      <c r="L3" s="8"/>
      <c r="M3" s="8"/>
      <c r="N3" s="8"/>
      <c r="O3" s="5"/>
      <c r="P3" s="16"/>
      <c r="Q3" s="16"/>
      <c r="R3" s="16"/>
      <c r="S3" s="16"/>
      <c r="T3" s="16"/>
      <c r="U3" s="16"/>
      <c r="V3" s="16"/>
    </row>
    <row r="4" spans="1:22" s="17" customFormat="1" ht="25.5" customHeight="1">
      <c r="A4" s="14"/>
      <c r="B4" s="290" t="s">
        <v>25</v>
      </c>
      <c r="C4" s="226"/>
      <c r="D4" s="226"/>
      <c r="E4" s="226"/>
      <c r="F4" s="226"/>
      <c r="G4" s="226"/>
      <c r="H4" s="225" t="s">
        <v>14</v>
      </c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16"/>
      <c r="V4" s="16"/>
    </row>
    <row r="5" spans="1:22" s="53" customFormat="1" ht="18" customHeight="1">
      <c r="A5" s="51"/>
      <c r="B5" s="290"/>
      <c r="C5" s="220" t="s">
        <v>1</v>
      </c>
      <c r="D5" s="220"/>
      <c r="E5" s="220" t="s">
        <v>49</v>
      </c>
      <c r="F5" s="221" t="s">
        <v>208</v>
      </c>
      <c r="G5" s="222" t="s">
        <v>58</v>
      </c>
      <c r="H5" s="38" t="s">
        <v>21</v>
      </c>
      <c r="I5" s="38" t="s">
        <v>22</v>
      </c>
      <c r="J5" s="76" t="s">
        <v>28</v>
      </c>
      <c r="K5" s="38" t="s">
        <v>27</v>
      </c>
      <c r="L5" s="38" t="s">
        <v>26</v>
      </c>
      <c r="M5" s="25" t="s">
        <v>36</v>
      </c>
      <c r="N5" s="38" t="s">
        <v>35</v>
      </c>
      <c r="O5" s="38" t="s">
        <v>44</v>
      </c>
      <c r="P5" s="25" t="s">
        <v>56</v>
      </c>
      <c r="Q5" s="38" t="s">
        <v>57</v>
      </c>
      <c r="R5" s="38" t="s">
        <v>62</v>
      </c>
      <c r="S5" s="25" t="s">
        <v>63</v>
      </c>
      <c r="T5" s="227" t="s">
        <v>51</v>
      </c>
      <c r="U5" s="52"/>
      <c r="V5" s="52"/>
    </row>
    <row r="6" spans="1:22" s="53" customFormat="1" ht="18" customHeight="1">
      <c r="A6" s="51"/>
      <c r="B6" s="290"/>
      <c r="C6" s="220"/>
      <c r="D6" s="220"/>
      <c r="E6" s="220"/>
      <c r="F6" s="221"/>
      <c r="G6" s="222"/>
      <c r="H6" s="216">
        <v>44485</v>
      </c>
      <c r="I6" s="216"/>
      <c r="J6" s="216">
        <v>44513</v>
      </c>
      <c r="K6" s="216"/>
      <c r="L6" s="216">
        <v>44548</v>
      </c>
      <c r="M6" s="216"/>
      <c r="N6" s="216">
        <v>44576</v>
      </c>
      <c r="O6" s="216"/>
      <c r="P6" s="216">
        <v>44611</v>
      </c>
      <c r="Q6" s="216"/>
      <c r="R6" s="216"/>
      <c r="S6" s="216"/>
      <c r="T6" s="228"/>
      <c r="U6" s="52"/>
      <c r="V6" s="52"/>
    </row>
    <row r="7" spans="1:22" ht="24.95" customHeight="1">
      <c r="A7" s="51"/>
      <c r="B7" s="290"/>
      <c r="C7" s="80" t="s">
        <v>6</v>
      </c>
      <c r="D7" s="48">
        <v>1</v>
      </c>
      <c r="E7" s="1" t="s">
        <v>172</v>
      </c>
      <c r="F7" s="43">
        <f>G7-H7-I7-P7-K7</f>
        <v>158</v>
      </c>
      <c r="G7" s="187">
        <f t="shared" ref="G7:G27" si="0">SUM(H7:S7)</f>
        <v>220</v>
      </c>
      <c r="H7" s="154">
        <v>14</v>
      </c>
      <c r="I7" s="154">
        <v>14</v>
      </c>
      <c r="J7" s="48">
        <v>20</v>
      </c>
      <c r="K7" s="153">
        <v>18</v>
      </c>
      <c r="L7" s="48">
        <v>20</v>
      </c>
      <c r="M7" s="48">
        <v>20</v>
      </c>
      <c r="N7" s="48">
        <v>20</v>
      </c>
      <c r="O7" s="48">
        <v>20</v>
      </c>
      <c r="P7" s="155">
        <v>16</v>
      </c>
      <c r="Q7" s="49">
        <v>18</v>
      </c>
      <c r="R7" s="48">
        <v>20</v>
      </c>
      <c r="S7" s="48">
        <v>20</v>
      </c>
      <c r="T7" s="228"/>
      <c r="U7" s="16"/>
      <c r="V7" s="52"/>
    </row>
    <row r="8" spans="1:22" ht="24.95" customHeight="1">
      <c r="A8" s="51"/>
      <c r="B8" s="290"/>
      <c r="C8" s="80" t="s">
        <v>6</v>
      </c>
      <c r="D8" s="49">
        <v>2</v>
      </c>
      <c r="E8" s="1" t="s">
        <v>81</v>
      </c>
      <c r="F8" s="43">
        <f>G8-O8-N8</f>
        <v>154</v>
      </c>
      <c r="G8" s="187">
        <f t="shared" si="0"/>
        <v>180</v>
      </c>
      <c r="H8" s="48">
        <v>20</v>
      </c>
      <c r="I8" s="48">
        <v>20</v>
      </c>
      <c r="J8" s="49">
        <v>18</v>
      </c>
      <c r="K8" s="48">
        <v>20</v>
      </c>
      <c r="L8" s="111"/>
      <c r="M8" s="111"/>
      <c r="N8" s="154">
        <v>15</v>
      </c>
      <c r="O8" s="154">
        <v>11</v>
      </c>
      <c r="P8" s="48">
        <v>20</v>
      </c>
      <c r="Q8" s="48">
        <v>20</v>
      </c>
      <c r="R8" s="49">
        <v>18</v>
      </c>
      <c r="S8" s="49">
        <v>18</v>
      </c>
      <c r="T8" s="228"/>
      <c r="U8" s="16"/>
      <c r="V8" s="52"/>
    </row>
    <row r="9" spans="1:22" ht="24.95" customHeight="1">
      <c r="A9" s="51"/>
      <c r="B9" s="290"/>
      <c r="C9" s="80" t="s">
        <v>6</v>
      </c>
      <c r="D9" s="50">
        <v>3</v>
      </c>
      <c r="E9" s="1" t="s">
        <v>77</v>
      </c>
      <c r="F9" s="43">
        <f>G9-O9-M9-Q9-J9</f>
        <v>127</v>
      </c>
      <c r="G9" s="187">
        <f t="shared" si="0"/>
        <v>171</v>
      </c>
      <c r="H9" s="50">
        <v>16</v>
      </c>
      <c r="I9" s="50">
        <v>16</v>
      </c>
      <c r="J9" s="154">
        <v>15</v>
      </c>
      <c r="K9" s="149">
        <v>15</v>
      </c>
      <c r="L9" s="50">
        <v>16</v>
      </c>
      <c r="M9" s="154">
        <v>9</v>
      </c>
      <c r="N9" s="49">
        <v>18</v>
      </c>
      <c r="O9" s="154">
        <v>7</v>
      </c>
      <c r="P9" s="86">
        <v>14</v>
      </c>
      <c r="Q9" s="154">
        <v>13</v>
      </c>
      <c r="R9" s="50">
        <v>16</v>
      </c>
      <c r="S9" s="50">
        <v>16</v>
      </c>
      <c r="T9" s="228"/>
      <c r="U9" s="16"/>
      <c r="V9" s="52"/>
    </row>
    <row r="10" spans="1:22" ht="24.95" customHeight="1">
      <c r="A10" s="51"/>
      <c r="B10" s="290"/>
      <c r="C10" s="80" t="s">
        <v>6</v>
      </c>
      <c r="D10" s="79">
        <v>4</v>
      </c>
      <c r="E10" s="1" t="s">
        <v>125</v>
      </c>
      <c r="F10" s="43">
        <f>G10-J10-N10-H10-K10</f>
        <v>125</v>
      </c>
      <c r="G10" s="187">
        <f t="shared" si="0"/>
        <v>174</v>
      </c>
      <c r="H10" s="154">
        <v>13</v>
      </c>
      <c r="I10" s="64">
        <v>15</v>
      </c>
      <c r="J10" s="154">
        <v>12</v>
      </c>
      <c r="K10" s="203">
        <v>13</v>
      </c>
      <c r="L10" s="1">
        <v>15</v>
      </c>
      <c r="M10" s="49">
        <v>18</v>
      </c>
      <c r="N10" s="154">
        <v>11</v>
      </c>
      <c r="O10" s="49">
        <v>18</v>
      </c>
      <c r="P10" s="86">
        <v>15</v>
      </c>
      <c r="Q10" s="149">
        <v>15</v>
      </c>
      <c r="R10" s="149">
        <v>15</v>
      </c>
      <c r="S10" s="86">
        <v>14</v>
      </c>
      <c r="T10" s="228"/>
      <c r="U10" s="16"/>
      <c r="V10" s="52"/>
    </row>
    <row r="11" spans="1:22" ht="24.95" customHeight="1">
      <c r="A11" s="51"/>
      <c r="B11" s="290"/>
      <c r="C11" s="80" t="s">
        <v>6</v>
      </c>
      <c r="D11" s="58">
        <v>5</v>
      </c>
      <c r="E11" s="1" t="s">
        <v>173</v>
      </c>
      <c r="F11" s="43">
        <f>G11-P11</f>
        <v>121</v>
      </c>
      <c r="G11" s="187">
        <f t="shared" si="0"/>
        <v>125</v>
      </c>
      <c r="H11" s="49">
        <v>18</v>
      </c>
      <c r="I11" s="49">
        <v>18</v>
      </c>
      <c r="J11" s="50">
        <v>16</v>
      </c>
      <c r="K11" s="50">
        <v>16</v>
      </c>
      <c r="L11" s="111"/>
      <c r="M11" s="111"/>
      <c r="N11" s="149">
        <v>14</v>
      </c>
      <c r="O11" s="50">
        <v>16</v>
      </c>
      <c r="P11" s="154">
        <v>4</v>
      </c>
      <c r="Q11" s="111"/>
      <c r="R11" s="149">
        <v>12</v>
      </c>
      <c r="S11" s="86">
        <v>11</v>
      </c>
      <c r="T11" s="228"/>
      <c r="U11" s="16"/>
      <c r="V11" s="52"/>
    </row>
    <row r="12" spans="1:22" ht="24.95" customHeight="1">
      <c r="A12" s="51"/>
      <c r="B12" s="290"/>
      <c r="C12" s="81" t="s">
        <v>31</v>
      </c>
      <c r="D12" s="58">
        <v>6</v>
      </c>
      <c r="E12" s="1" t="s">
        <v>76</v>
      </c>
      <c r="F12" s="43">
        <f>G12-I12-H12</f>
        <v>106</v>
      </c>
      <c r="G12" s="187">
        <f t="shared" si="0"/>
        <v>129</v>
      </c>
      <c r="H12" s="154">
        <v>12</v>
      </c>
      <c r="I12" s="154">
        <v>11</v>
      </c>
      <c r="J12" s="149">
        <v>13</v>
      </c>
      <c r="K12" s="149">
        <v>12</v>
      </c>
      <c r="L12" s="111"/>
      <c r="M12" s="111"/>
      <c r="N12" s="149">
        <v>13</v>
      </c>
      <c r="O12" s="86">
        <v>14</v>
      </c>
      <c r="P12" s="149">
        <v>13</v>
      </c>
      <c r="Q12" s="149">
        <v>14</v>
      </c>
      <c r="R12" s="149">
        <v>14</v>
      </c>
      <c r="S12" s="149">
        <v>13</v>
      </c>
      <c r="T12" s="228"/>
      <c r="U12" s="16"/>
      <c r="V12" s="52"/>
    </row>
    <row r="13" spans="1:22" ht="24.95" customHeight="1">
      <c r="A13" s="51"/>
      <c r="B13" s="290"/>
      <c r="C13" s="60" t="s">
        <v>8</v>
      </c>
      <c r="D13" s="58">
        <v>7</v>
      </c>
      <c r="E13" s="1" t="s">
        <v>122</v>
      </c>
      <c r="F13" s="43">
        <f>G13-P13-Q13-S13-R13</f>
        <v>105</v>
      </c>
      <c r="G13" s="187">
        <f t="shared" si="0"/>
        <v>135</v>
      </c>
      <c r="H13" s="149">
        <v>15</v>
      </c>
      <c r="I13" s="149">
        <v>13</v>
      </c>
      <c r="J13" s="86">
        <v>14</v>
      </c>
      <c r="K13" s="149">
        <v>14</v>
      </c>
      <c r="L13" s="1">
        <v>10</v>
      </c>
      <c r="M13" s="149">
        <v>15</v>
      </c>
      <c r="N13" s="86">
        <v>12</v>
      </c>
      <c r="O13" s="86">
        <v>12</v>
      </c>
      <c r="P13" s="154">
        <v>8</v>
      </c>
      <c r="Q13" s="154">
        <v>9</v>
      </c>
      <c r="R13" s="154">
        <v>8</v>
      </c>
      <c r="S13" s="154">
        <v>5</v>
      </c>
      <c r="T13" s="228"/>
      <c r="U13" s="16"/>
      <c r="V13" s="52"/>
    </row>
    <row r="14" spans="1:22" ht="24.95" customHeight="1">
      <c r="A14" s="51"/>
      <c r="B14" s="290"/>
      <c r="C14" s="80" t="s">
        <v>6</v>
      </c>
      <c r="D14" s="58">
        <v>8</v>
      </c>
      <c r="E14" s="1" t="s">
        <v>121</v>
      </c>
      <c r="F14" s="43">
        <f>G14-K14-H14-N14-R14</f>
        <v>99</v>
      </c>
      <c r="G14" s="187">
        <f t="shared" si="0"/>
        <v>126</v>
      </c>
      <c r="H14" s="154">
        <v>9</v>
      </c>
      <c r="I14" s="108">
        <v>10</v>
      </c>
      <c r="J14" s="139">
        <v>9</v>
      </c>
      <c r="K14" s="154">
        <v>6</v>
      </c>
      <c r="L14" s="49">
        <v>18</v>
      </c>
      <c r="M14" s="50">
        <v>16</v>
      </c>
      <c r="N14" s="154">
        <v>5</v>
      </c>
      <c r="O14" s="86">
        <v>15</v>
      </c>
      <c r="P14" s="86">
        <v>10</v>
      </c>
      <c r="Q14" s="86">
        <v>11</v>
      </c>
      <c r="R14" s="86">
        <v>7</v>
      </c>
      <c r="S14" s="86">
        <v>10</v>
      </c>
      <c r="T14" s="228"/>
      <c r="U14" s="16"/>
      <c r="V14" s="52"/>
    </row>
    <row r="15" spans="1:22" ht="24.95" customHeight="1">
      <c r="A15" s="51"/>
      <c r="B15" s="290"/>
      <c r="C15" s="80" t="s">
        <v>6</v>
      </c>
      <c r="D15" s="58">
        <v>9</v>
      </c>
      <c r="E15" s="1" t="s">
        <v>54</v>
      </c>
      <c r="F15" s="43">
        <f>G15-H15-I15-P15-J15</f>
        <v>95</v>
      </c>
      <c r="G15" s="187">
        <f t="shared" si="0"/>
        <v>123</v>
      </c>
      <c r="H15" s="154">
        <v>6</v>
      </c>
      <c r="I15" s="154">
        <v>8</v>
      </c>
      <c r="J15" s="154">
        <v>8</v>
      </c>
      <c r="K15" s="149">
        <v>11</v>
      </c>
      <c r="L15" s="1">
        <v>13</v>
      </c>
      <c r="M15" s="1">
        <v>13</v>
      </c>
      <c r="N15" s="86">
        <v>10</v>
      </c>
      <c r="O15" s="86">
        <v>13</v>
      </c>
      <c r="P15" s="154">
        <v>6</v>
      </c>
      <c r="Q15" s="86">
        <v>12</v>
      </c>
      <c r="R15" s="86">
        <v>11</v>
      </c>
      <c r="S15" s="86">
        <v>12</v>
      </c>
      <c r="T15" s="228"/>
      <c r="U15" s="16"/>
      <c r="V15" s="52"/>
    </row>
    <row r="16" spans="1:22" ht="24.95" customHeight="1">
      <c r="A16" s="51"/>
      <c r="B16" s="290"/>
      <c r="C16" s="80" t="s">
        <v>6</v>
      </c>
      <c r="D16" s="58">
        <v>10</v>
      </c>
      <c r="E16" s="1" t="s">
        <v>159</v>
      </c>
      <c r="F16" s="43">
        <f>G16-J16-H16-K16-R16</f>
        <v>81</v>
      </c>
      <c r="G16" s="187">
        <f t="shared" si="0"/>
        <v>99</v>
      </c>
      <c r="H16" s="154">
        <v>5</v>
      </c>
      <c r="I16" s="149">
        <v>6</v>
      </c>
      <c r="J16" s="154">
        <v>3</v>
      </c>
      <c r="K16" s="154">
        <v>5</v>
      </c>
      <c r="L16" s="1">
        <v>12</v>
      </c>
      <c r="M16" s="149">
        <v>12</v>
      </c>
      <c r="N16" s="149">
        <v>8</v>
      </c>
      <c r="O16" s="149">
        <v>9</v>
      </c>
      <c r="P16" s="49">
        <v>18</v>
      </c>
      <c r="Q16" s="149">
        <v>10</v>
      </c>
      <c r="R16" s="154">
        <v>5</v>
      </c>
      <c r="S16" s="86">
        <v>6</v>
      </c>
      <c r="T16" s="228"/>
      <c r="U16" s="16"/>
      <c r="V16" s="52"/>
    </row>
    <row r="17" spans="1:22" ht="24.95" customHeight="1">
      <c r="A17" s="51"/>
      <c r="B17" s="290"/>
      <c r="C17" s="81" t="s">
        <v>60</v>
      </c>
      <c r="D17" s="58">
        <v>11</v>
      </c>
      <c r="E17" s="1" t="s">
        <v>177</v>
      </c>
      <c r="F17" s="43">
        <f>G17</f>
        <v>65</v>
      </c>
      <c r="G17" s="187">
        <f t="shared" si="0"/>
        <v>65</v>
      </c>
      <c r="H17" s="111"/>
      <c r="I17" s="111"/>
      <c r="J17" s="111"/>
      <c r="K17" s="111"/>
      <c r="L17" s="111"/>
      <c r="M17" s="111"/>
      <c r="N17" s="50">
        <v>16</v>
      </c>
      <c r="O17" s="111"/>
      <c r="P17" s="86">
        <v>5</v>
      </c>
      <c r="Q17" s="50">
        <v>16</v>
      </c>
      <c r="R17" s="149">
        <v>13</v>
      </c>
      <c r="S17" s="149">
        <v>15</v>
      </c>
      <c r="T17" s="228"/>
      <c r="U17" s="16"/>
      <c r="V17" s="52"/>
    </row>
    <row r="18" spans="1:22" ht="24.95" customHeight="1">
      <c r="A18" s="51"/>
      <c r="B18" s="290"/>
      <c r="C18" s="60" t="s">
        <v>8</v>
      </c>
      <c r="D18" s="122">
        <v>12</v>
      </c>
      <c r="E18" s="1" t="s">
        <v>83</v>
      </c>
      <c r="F18" s="43">
        <f>G18-Q18-L18</f>
        <v>64</v>
      </c>
      <c r="G18" s="187">
        <f t="shared" si="0"/>
        <v>79</v>
      </c>
      <c r="H18" s="149">
        <v>10</v>
      </c>
      <c r="I18" s="149">
        <v>12</v>
      </c>
      <c r="J18" s="149">
        <v>10</v>
      </c>
      <c r="K18" s="149">
        <v>10</v>
      </c>
      <c r="L18" s="180">
        <v>8</v>
      </c>
      <c r="M18" s="149">
        <v>11</v>
      </c>
      <c r="N18" s="111"/>
      <c r="O18" s="111"/>
      <c r="P18" s="149">
        <v>11</v>
      </c>
      <c r="Q18" s="154">
        <v>7</v>
      </c>
      <c r="R18" s="111"/>
      <c r="S18" s="111"/>
      <c r="T18" s="228"/>
      <c r="U18" s="16"/>
      <c r="V18" s="52"/>
    </row>
    <row r="19" spans="1:22" ht="24.95" customHeight="1">
      <c r="A19" s="51"/>
      <c r="B19" s="290"/>
      <c r="C19" s="80" t="s">
        <v>6</v>
      </c>
      <c r="D19" s="58">
        <v>13</v>
      </c>
      <c r="E19" s="1" t="s">
        <v>158</v>
      </c>
      <c r="F19" s="43">
        <f>G19-K19-I19-Q19-J19</f>
        <v>64</v>
      </c>
      <c r="G19" s="187">
        <f t="shared" si="0"/>
        <v>81</v>
      </c>
      <c r="H19" s="149">
        <v>8</v>
      </c>
      <c r="I19" s="154">
        <v>4</v>
      </c>
      <c r="J19" s="154">
        <v>5</v>
      </c>
      <c r="K19" s="154">
        <v>3</v>
      </c>
      <c r="L19" s="1">
        <v>7</v>
      </c>
      <c r="M19" s="86">
        <v>10</v>
      </c>
      <c r="N19" s="86">
        <v>7</v>
      </c>
      <c r="O19" s="86">
        <v>8</v>
      </c>
      <c r="P19" s="86">
        <v>7</v>
      </c>
      <c r="Q19" s="154">
        <v>5</v>
      </c>
      <c r="R19" s="86">
        <v>10</v>
      </c>
      <c r="S19" s="86">
        <v>7</v>
      </c>
      <c r="T19" s="228"/>
      <c r="U19" s="16"/>
      <c r="V19" s="52"/>
    </row>
    <row r="20" spans="1:22" ht="24.95" customHeight="1">
      <c r="A20" s="51"/>
      <c r="B20" s="290"/>
      <c r="C20" s="60" t="s">
        <v>8</v>
      </c>
      <c r="D20" s="58">
        <v>14</v>
      </c>
      <c r="E20" s="1" t="s">
        <v>160</v>
      </c>
      <c r="F20" s="43">
        <f>G20-J20-K20-H20-I20</f>
        <v>63</v>
      </c>
      <c r="G20" s="187">
        <f t="shared" si="0"/>
        <v>76</v>
      </c>
      <c r="H20" s="154">
        <v>4</v>
      </c>
      <c r="I20" s="154">
        <v>5</v>
      </c>
      <c r="J20" s="154">
        <v>2</v>
      </c>
      <c r="K20" s="154">
        <v>2</v>
      </c>
      <c r="L20" s="1">
        <v>9</v>
      </c>
      <c r="M20" s="86">
        <v>8</v>
      </c>
      <c r="N20" s="149">
        <v>6</v>
      </c>
      <c r="O20" s="149">
        <v>6</v>
      </c>
      <c r="P20" s="149">
        <v>12</v>
      </c>
      <c r="Q20" s="149">
        <v>8</v>
      </c>
      <c r="R20" s="86">
        <v>6</v>
      </c>
      <c r="S20" s="86">
        <v>8</v>
      </c>
      <c r="T20" s="228"/>
      <c r="U20" s="16"/>
      <c r="V20" s="52"/>
    </row>
    <row r="21" spans="1:22" ht="24.95" customHeight="1">
      <c r="A21" s="51"/>
      <c r="B21" s="290"/>
      <c r="C21" s="60" t="s">
        <v>34</v>
      </c>
      <c r="D21" s="59">
        <v>15</v>
      </c>
      <c r="E21" s="1" t="s">
        <v>115</v>
      </c>
      <c r="F21" s="43">
        <f>G21-Q21-J21</f>
        <v>59</v>
      </c>
      <c r="G21" s="187">
        <f t="shared" si="0"/>
        <v>69</v>
      </c>
      <c r="H21" s="149">
        <v>7</v>
      </c>
      <c r="I21" s="149">
        <v>7</v>
      </c>
      <c r="J21" s="154">
        <v>4</v>
      </c>
      <c r="K21" s="149">
        <v>8</v>
      </c>
      <c r="L21" s="1">
        <v>14</v>
      </c>
      <c r="M21" s="86">
        <v>14</v>
      </c>
      <c r="N21" s="111"/>
      <c r="O21" s="111"/>
      <c r="P21" s="149">
        <v>9</v>
      </c>
      <c r="Q21" s="154">
        <v>6</v>
      </c>
      <c r="R21" s="111"/>
      <c r="S21" s="111"/>
      <c r="T21" s="228"/>
      <c r="U21" s="16"/>
      <c r="V21" s="52"/>
    </row>
    <row r="22" spans="1:22" ht="24.95" customHeight="1">
      <c r="A22" s="51"/>
      <c r="B22" s="290"/>
      <c r="C22" s="60" t="s">
        <v>8</v>
      </c>
      <c r="D22" s="59">
        <v>16</v>
      </c>
      <c r="E22" s="1" t="s">
        <v>161</v>
      </c>
      <c r="F22" s="43">
        <f t="shared" ref="F22:F27" si="1">G22</f>
        <v>38</v>
      </c>
      <c r="G22" s="187">
        <f t="shared" si="0"/>
        <v>38</v>
      </c>
      <c r="H22" s="111"/>
      <c r="I22" s="111"/>
      <c r="J22" s="149">
        <v>11</v>
      </c>
      <c r="K22" s="149">
        <v>9</v>
      </c>
      <c r="L22" s="1">
        <v>11</v>
      </c>
      <c r="M22" s="149">
        <v>7</v>
      </c>
      <c r="N22" s="111"/>
      <c r="O22" s="111"/>
      <c r="P22" s="111"/>
      <c r="Q22" s="111"/>
      <c r="R22" s="111"/>
      <c r="S22" s="111"/>
      <c r="T22" s="228"/>
      <c r="U22" s="16"/>
      <c r="V22" s="52"/>
    </row>
    <row r="23" spans="1:22" ht="24.95" customHeight="1">
      <c r="A23" s="51"/>
      <c r="B23" s="290"/>
      <c r="C23" s="80" t="s">
        <v>6</v>
      </c>
      <c r="D23" s="138">
        <v>17</v>
      </c>
      <c r="E23" s="1" t="s">
        <v>116</v>
      </c>
      <c r="F23" s="43">
        <f t="shared" si="1"/>
        <v>20</v>
      </c>
      <c r="G23" s="187">
        <f t="shared" si="0"/>
        <v>20</v>
      </c>
      <c r="H23" s="149">
        <v>11</v>
      </c>
      <c r="I23" s="149">
        <v>9</v>
      </c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228"/>
      <c r="U23" s="16"/>
      <c r="V23" s="52"/>
    </row>
    <row r="24" spans="1:22" ht="24.95" customHeight="1">
      <c r="A24" s="51"/>
      <c r="B24" s="290"/>
      <c r="C24" s="80" t="s">
        <v>6</v>
      </c>
      <c r="D24" s="138">
        <v>18</v>
      </c>
      <c r="E24" s="1" t="s">
        <v>178</v>
      </c>
      <c r="F24" s="43">
        <f t="shared" si="1"/>
        <v>19</v>
      </c>
      <c r="G24" s="187">
        <f t="shared" si="0"/>
        <v>19</v>
      </c>
      <c r="H24" s="111"/>
      <c r="I24" s="111"/>
      <c r="J24" s="111"/>
      <c r="K24" s="111"/>
      <c r="L24" s="111"/>
      <c r="M24" s="111"/>
      <c r="N24" s="149">
        <v>9</v>
      </c>
      <c r="O24" s="149">
        <v>10</v>
      </c>
      <c r="P24" s="111"/>
      <c r="Q24" s="111"/>
      <c r="R24" s="111"/>
      <c r="S24" s="111"/>
      <c r="T24" s="228"/>
      <c r="U24" s="16"/>
      <c r="V24" s="52"/>
    </row>
    <row r="25" spans="1:22" ht="24.95" customHeight="1">
      <c r="A25" s="51"/>
      <c r="B25" s="290"/>
      <c r="C25" s="63" t="s">
        <v>10</v>
      </c>
      <c r="D25" s="138">
        <v>19</v>
      </c>
      <c r="E25" s="1" t="s">
        <v>203</v>
      </c>
      <c r="F25" s="43">
        <f t="shared" si="1"/>
        <v>18</v>
      </c>
      <c r="G25" s="187">
        <f t="shared" si="0"/>
        <v>18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49">
        <v>9</v>
      </c>
      <c r="S25" s="149">
        <v>9</v>
      </c>
      <c r="T25" s="228"/>
      <c r="U25" s="16"/>
      <c r="V25" s="52"/>
    </row>
    <row r="26" spans="1:22" ht="24.95" customHeight="1">
      <c r="A26" s="51"/>
      <c r="B26" s="290"/>
      <c r="C26" s="60" t="s">
        <v>8</v>
      </c>
      <c r="D26" s="138">
        <v>20</v>
      </c>
      <c r="E26" s="1" t="s">
        <v>162</v>
      </c>
      <c r="F26" s="43">
        <f t="shared" si="1"/>
        <v>13</v>
      </c>
      <c r="G26" s="187">
        <f t="shared" si="0"/>
        <v>13</v>
      </c>
      <c r="H26" s="111"/>
      <c r="I26" s="111"/>
      <c r="J26" s="149">
        <v>6</v>
      </c>
      <c r="K26" s="149">
        <v>7</v>
      </c>
      <c r="L26" s="111"/>
      <c r="M26" s="111"/>
      <c r="N26" s="111"/>
      <c r="O26" s="111"/>
      <c r="P26" s="111"/>
      <c r="Q26" s="111"/>
      <c r="R26" s="111"/>
      <c r="S26" s="111"/>
      <c r="T26" s="228"/>
      <c r="U26" s="16"/>
      <c r="V26" s="52"/>
    </row>
    <row r="27" spans="1:22" ht="24.95" customHeight="1">
      <c r="A27" s="51"/>
      <c r="B27" s="290"/>
      <c r="C27" s="60" t="s">
        <v>8</v>
      </c>
      <c r="D27" s="197">
        <v>21</v>
      </c>
      <c r="E27" s="1" t="s">
        <v>163</v>
      </c>
      <c r="F27" s="43">
        <f t="shared" si="1"/>
        <v>11</v>
      </c>
      <c r="G27" s="187">
        <f t="shared" si="0"/>
        <v>11</v>
      </c>
      <c r="H27" s="111"/>
      <c r="I27" s="111"/>
      <c r="J27" s="149">
        <v>7</v>
      </c>
      <c r="K27" s="149">
        <v>4</v>
      </c>
      <c r="L27" s="111"/>
      <c r="M27" s="111"/>
      <c r="N27" s="111"/>
      <c r="O27" s="111"/>
      <c r="P27" s="111"/>
      <c r="Q27" s="111"/>
      <c r="R27" s="111"/>
      <c r="S27" s="111"/>
      <c r="T27" s="196"/>
      <c r="U27" s="16"/>
      <c r="V27" s="52"/>
    </row>
    <row r="28" spans="1:22" ht="24.95" customHeight="1">
      <c r="A28" s="51"/>
      <c r="B28" s="290"/>
      <c r="C28" s="13"/>
      <c r="D28" s="13"/>
      <c r="E28" s="13"/>
      <c r="F28" s="80" t="s">
        <v>6</v>
      </c>
      <c r="G28" s="81" t="s">
        <v>31</v>
      </c>
      <c r="H28" s="62" t="s">
        <v>9</v>
      </c>
      <c r="I28" s="62" t="s">
        <v>32</v>
      </c>
      <c r="J28" s="62" t="s">
        <v>43</v>
      </c>
      <c r="K28" s="62" t="s">
        <v>60</v>
      </c>
      <c r="L28" s="60" t="s">
        <v>64</v>
      </c>
      <c r="M28" s="60" t="s">
        <v>42</v>
      </c>
      <c r="N28" s="60" t="s">
        <v>34</v>
      </c>
      <c r="O28" s="60" t="s">
        <v>33</v>
      </c>
      <c r="P28" s="60" t="s">
        <v>8</v>
      </c>
      <c r="Q28" s="63" t="s">
        <v>10</v>
      </c>
      <c r="R28" s="75"/>
      <c r="S28" s="13"/>
      <c r="T28" s="16"/>
      <c r="U28" s="16"/>
      <c r="V28" s="52"/>
    </row>
    <row r="29" spans="1:22" ht="18.75">
      <c r="A29" s="51"/>
      <c r="B29" s="123"/>
      <c r="C29" s="13"/>
      <c r="D29" s="13"/>
      <c r="E29" s="13"/>
      <c r="F29" s="230" t="s">
        <v>139</v>
      </c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13"/>
      <c r="T29" s="16"/>
      <c r="U29" s="16"/>
      <c r="V29" s="52"/>
    </row>
    <row r="30" spans="1:22" ht="20.45" customHeight="1">
      <c r="A30" s="51"/>
      <c r="B30" s="14"/>
      <c r="C30" s="14"/>
      <c r="D30" s="14"/>
      <c r="E30" s="14"/>
      <c r="F30" s="78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6"/>
      <c r="U30" s="16"/>
      <c r="V30" s="52"/>
    </row>
    <row r="31" spans="1:22" s="17" customFormat="1" ht="25.5" customHeight="1">
      <c r="A31" s="51"/>
      <c r="B31" s="290" t="s">
        <v>55</v>
      </c>
      <c r="C31" s="231"/>
      <c r="D31" s="231"/>
      <c r="E31" s="231"/>
      <c r="F31" s="231"/>
      <c r="G31" s="232"/>
      <c r="H31" s="217" t="s">
        <v>14</v>
      </c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5" t="s">
        <v>51</v>
      </c>
      <c r="U31" s="16"/>
      <c r="V31" s="52"/>
    </row>
    <row r="32" spans="1:22" ht="18" customHeight="1">
      <c r="A32" s="51"/>
      <c r="B32" s="290"/>
      <c r="C32" s="233" t="s">
        <v>1</v>
      </c>
      <c r="D32" s="233"/>
      <c r="E32" s="234" t="s">
        <v>5</v>
      </c>
      <c r="F32" s="221" t="s">
        <v>208</v>
      </c>
      <c r="G32" s="229" t="s">
        <v>7</v>
      </c>
      <c r="H32" s="6">
        <v>1</v>
      </c>
      <c r="I32" s="6">
        <v>2</v>
      </c>
      <c r="J32" s="12">
        <v>3</v>
      </c>
      <c r="K32" s="6">
        <v>4</v>
      </c>
      <c r="L32" s="6">
        <v>5</v>
      </c>
      <c r="M32" s="25">
        <v>6</v>
      </c>
      <c r="N32" s="6">
        <v>7</v>
      </c>
      <c r="O32" s="6">
        <v>8</v>
      </c>
      <c r="P32" s="25">
        <v>9</v>
      </c>
      <c r="Q32" s="6">
        <v>10</v>
      </c>
      <c r="R32" s="38">
        <v>11</v>
      </c>
      <c r="S32" s="25">
        <v>12</v>
      </c>
      <c r="T32" s="215"/>
      <c r="U32" s="16"/>
      <c r="V32" s="52"/>
    </row>
    <row r="33" spans="1:22" ht="18" customHeight="1">
      <c r="A33" s="51"/>
      <c r="B33" s="290"/>
      <c r="C33" s="233"/>
      <c r="D33" s="233"/>
      <c r="E33" s="234"/>
      <c r="F33" s="221"/>
      <c r="G33" s="229"/>
      <c r="H33" s="216">
        <v>44485</v>
      </c>
      <c r="I33" s="216"/>
      <c r="J33" s="216">
        <v>44513</v>
      </c>
      <c r="K33" s="216"/>
      <c r="L33" s="216">
        <v>44548</v>
      </c>
      <c r="M33" s="216"/>
      <c r="N33" s="216">
        <v>44576</v>
      </c>
      <c r="O33" s="216"/>
      <c r="P33" s="216">
        <v>44611</v>
      </c>
      <c r="Q33" s="216"/>
      <c r="R33" s="216">
        <v>44639.793749999997</v>
      </c>
      <c r="S33" s="216"/>
      <c r="T33" s="215"/>
      <c r="U33" s="16"/>
      <c r="V33" s="52"/>
    </row>
    <row r="34" spans="1:22" ht="24.95" customHeight="1">
      <c r="A34" s="51"/>
      <c r="B34" s="290"/>
      <c r="C34" s="81" t="s">
        <v>31</v>
      </c>
      <c r="D34" s="83">
        <v>1</v>
      </c>
      <c r="E34" s="87" t="s">
        <v>70</v>
      </c>
      <c r="F34" s="43">
        <f>G34-O34-N34</f>
        <v>154</v>
      </c>
      <c r="G34" s="54">
        <f t="shared" ref="G34:G56" si="2">SUM(H34:S34)</f>
        <v>183</v>
      </c>
      <c r="H34" s="48">
        <v>20</v>
      </c>
      <c r="I34" s="48">
        <v>20</v>
      </c>
      <c r="J34" s="49">
        <v>18</v>
      </c>
      <c r="K34" s="48">
        <v>20</v>
      </c>
      <c r="L34" s="111"/>
      <c r="M34" s="111"/>
      <c r="N34" s="154">
        <v>15</v>
      </c>
      <c r="O34" s="154">
        <v>14</v>
      </c>
      <c r="P34" s="48">
        <v>20</v>
      </c>
      <c r="Q34" s="48">
        <v>20</v>
      </c>
      <c r="R34" s="49">
        <v>18</v>
      </c>
      <c r="S34" s="149">
        <v>18</v>
      </c>
      <c r="T34" s="215"/>
      <c r="U34" s="16"/>
      <c r="V34" s="52"/>
    </row>
    <row r="35" spans="1:22" ht="24.95" customHeight="1">
      <c r="A35" s="51"/>
      <c r="B35" s="290"/>
      <c r="C35" s="60" t="s">
        <v>8</v>
      </c>
      <c r="D35" s="83">
        <v>2</v>
      </c>
      <c r="E35" s="87" t="s">
        <v>39</v>
      </c>
      <c r="F35" s="43">
        <f>G35-P35-R35-S35</f>
        <v>154</v>
      </c>
      <c r="G35" s="54">
        <f t="shared" si="2"/>
        <v>193</v>
      </c>
      <c r="H35" s="153">
        <v>18</v>
      </c>
      <c r="I35" s="49">
        <v>18</v>
      </c>
      <c r="J35" s="48">
        <v>20</v>
      </c>
      <c r="K35" s="49">
        <v>18</v>
      </c>
      <c r="L35" s="48">
        <v>20</v>
      </c>
      <c r="M35" s="48">
        <v>20</v>
      </c>
      <c r="N35" s="48">
        <v>20</v>
      </c>
      <c r="O35" s="48">
        <v>20</v>
      </c>
      <c r="P35" s="155">
        <v>16</v>
      </c>
      <c r="Q35" s="111"/>
      <c r="R35" s="154">
        <v>12</v>
      </c>
      <c r="S35" s="154">
        <v>11</v>
      </c>
      <c r="T35" s="215"/>
      <c r="U35" s="16"/>
      <c r="V35" s="52"/>
    </row>
    <row r="36" spans="1:22" ht="24.95" customHeight="1">
      <c r="A36" s="51"/>
      <c r="B36" s="290"/>
      <c r="C36" s="81" t="s">
        <v>31</v>
      </c>
      <c r="D36" s="83">
        <v>3</v>
      </c>
      <c r="E36" s="87" t="s">
        <v>74</v>
      </c>
      <c r="F36" s="43">
        <f>G36-H36-P36</f>
        <v>152</v>
      </c>
      <c r="G36" s="54">
        <f t="shared" si="2"/>
        <v>184</v>
      </c>
      <c r="H36" s="155">
        <v>16</v>
      </c>
      <c r="I36" s="50">
        <v>16</v>
      </c>
      <c r="J36" s="48">
        <v>20</v>
      </c>
      <c r="K36" s="49">
        <v>18</v>
      </c>
      <c r="L36" s="111"/>
      <c r="M36" s="111"/>
      <c r="N36" s="48">
        <v>20</v>
      </c>
      <c r="O36" s="48">
        <v>20</v>
      </c>
      <c r="P36" s="155">
        <v>16</v>
      </c>
      <c r="Q36" s="49">
        <v>18</v>
      </c>
      <c r="R36" s="48">
        <v>20</v>
      </c>
      <c r="S36" s="48">
        <v>20</v>
      </c>
      <c r="T36" s="215"/>
      <c r="U36" s="16"/>
      <c r="V36" s="52"/>
    </row>
    <row r="37" spans="1:22" ht="24.95" customHeight="1">
      <c r="A37" s="51"/>
      <c r="B37" s="290"/>
      <c r="C37" s="81" t="s">
        <v>31</v>
      </c>
      <c r="D37" s="83">
        <v>4</v>
      </c>
      <c r="E37" s="85" t="s">
        <v>78</v>
      </c>
      <c r="F37" s="43">
        <f>G37-J37-N37-P37-K37</f>
        <v>150</v>
      </c>
      <c r="G37" s="54">
        <f t="shared" si="2"/>
        <v>204</v>
      </c>
      <c r="H37" s="49">
        <v>18</v>
      </c>
      <c r="I37" s="49">
        <v>18</v>
      </c>
      <c r="J37" s="155">
        <v>16</v>
      </c>
      <c r="K37" s="155">
        <v>16</v>
      </c>
      <c r="L37" s="48">
        <v>20</v>
      </c>
      <c r="M37" s="48">
        <v>20</v>
      </c>
      <c r="N37" s="154">
        <v>14</v>
      </c>
      <c r="O37" s="50">
        <v>16</v>
      </c>
      <c r="P37" s="154">
        <v>8</v>
      </c>
      <c r="Q37" s="49">
        <v>18</v>
      </c>
      <c r="R37" s="48">
        <v>20</v>
      </c>
      <c r="S37" s="48">
        <v>20</v>
      </c>
      <c r="T37" s="215"/>
      <c r="U37" s="16"/>
      <c r="V37" s="52"/>
    </row>
    <row r="38" spans="1:22" ht="24.95" customHeight="1">
      <c r="A38" s="51"/>
      <c r="B38" s="290"/>
      <c r="C38" s="60" t="s">
        <v>33</v>
      </c>
      <c r="D38" s="83">
        <v>5</v>
      </c>
      <c r="E38" s="85" t="s">
        <v>79</v>
      </c>
      <c r="F38" s="43">
        <f>G38-L38-P38-R38-S38</f>
        <v>146</v>
      </c>
      <c r="G38" s="54">
        <f t="shared" si="2"/>
        <v>206</v>
      </c>
      <c r="H38" s="48">
        <v>20</v>
      </c>
      <c r="I38" s="48">
        <v>20</v>
      </c>
      <c r="J38" s="49">
        <v>18</v>
      </c>
      <c r="K38" s="48">
        <v>20</v>
      </c>
      <c r="L38" s="154">
        <v>15</v>
      </c>
      <c r="M38" s="49">
        <v>18</v>
      </c>
      <c r="N38" s="50">
        <v>16</v>
      </c>
      <c r="O38" s="49">
        <v>18</v>
      </c>
      <c r="P38" s="154">
        <v>15</v>
      </c>
      <c r="Q38" s="50">
        <v>16</v>
      </c>
      <c r="R38" s="154">
        <v>15</v>
      </c>
      <c r="S38" s="154">
        <v>15</v>
      </c>
      <c r="T38" s="215"/>
      <c r="U38" s="16"/>
      <c r="V38" s="52"/>
    </row>
    <row r="39" spans="1:22" ht="24.95" customHeight="1">
      <c r="A39" s="51"/>
      <c r="B39" s="290"/>
      <c r="C39" s="82" t="s">
        <v>6</v>
      </c>
      <c r="D39" s="83">
        <v>6</v>
      </c>
      <c r="E39" s="85" t="s">
        <v>37</v>
      </c>
      <c r="F39" s="43">
        <f>G39-J39-P39-Q39-K39</f>
        <v>131</v>
      </c>
      <c r="G39" s="54">
        <f t="shared" si="2"/>
        <v>188</v>
      </c>
      <c r="H39" s="50">
        <v>16</v>
      </c>
      <c r="I39" s="50">
        <v>16</v>
      </c>
      <c r="J39" s="154">
        <v>15</v>
      </c>
      <c r="K39" s="154">
        <v>15</v>
      </c>
      <c r="L39" s="49">
        <v>18</v>
      </c>
      <c r="M39" s="50">
        <v>16</v>
      </c>
      <c r="N39" s="49">
        <v>18</v>
      </c>
      <c r="O39" s="149">
        <v>15</v>
      </c>
      <c r="P39" s="154">
        <v>14</v>
      </c>
      <c r="Q39" s="154">
        <v>13</v>
      </c>
      <c r="R39" s="50">
        <v>16</v>
      </c>
      <c r="S39" s="50">
        <v>16</v>
      </c>
      <c r="T39" s="215"/>
      <c r="U39" s="16"/>
      <c r="V39" s="52"/>
    </row>
    <row r="40" spans="1:22" ht="24.95" customHeight="1">
      <c r="A40" s="51"/>
      <c r="B40" s="290"/>
      <c r="C40" s="82" t="s">
        <v>6</v>
      </c>
      <c r="D40" s="83">
        <v>7</v>
      </c>
      <c r="E40" s="85" t="s">
        <v>40</v>
      </c>
      <c r="F40" s="43">
        <f>G40-J40-N40-K40-S40</f>
        <v>126</v>
      </c>
      <c r="G40" s="54">
        <f t="shared" si="2"/>
        <v>180</v>
      </c>
      <c r="H40" s="124">
        <v>15</v>
      </c>
      <c r="I40" s="124">
        <v>15</v>
      </c>
      <c r="J40" s="154">
        <v>14</v>
      </c>
      <c r="K40" s="154">
        <v>14</v>
      </c>
      <c r="L40" s="87">
        <v>15</v>
      </c>
      <c r="M40" s="49">
        <v>18</v>
      </c>
      <c r="N40" s="154">
        <v>12</v>
      </c>
      <c r="O40" s="49">
        <v>18</v>
      </c>
      <c r="P40" s="149">
        <v>15</v>
      </c>
      <c r="Q40" s="149">
        <v>15</v>
      </c>
      <c r="R40" s="124">
        <v>15</v>
      </c>
      <c r="S40" s="154">
        <v>14</v>
      </c>
      <c r="T40" s="215"/>
      <c r="U40" s="16"/>
      <c r="V40" s="52"/>
    </row>
    <row r="41" spans="1:22" ht="24.95" customHeight="1">
      <c r="A41" s="51"/>
      <c r="B41" s="290"/>
      <c r="C41" s="82" t="s">
        <v>6</v>
      </c>
      <c r="D41" s="83">
        <v>8</v>
      </c>
      <c r="E41" s="85" t="s">
        <v>66</v>
      </c>
      <c r="F41" s="43">
        <f>G41-H41-J41-N41-I41</f>
        <v>105</v>
      </c>
      <c r="G41" s="54">
        <f t="shared" si="2"/>
        <v>142</v>
      </c>
      <c r="H41" s="154">
        <v>9</v>
      </c>
      <c r="I41" s="154">
        <v>10</v>
      </c>
      <c r="J41" s="154">
        <v>9</v>
      </c>
      <c r="K41" s="86">
        <v>11</v>
      </c>
      <c r="L41" s="49">
        <v>18</v>
      </c>
      <c r="M41" s="50">
        <v>16</v>
      </c>
      <c r="N41" s="154">
        <v>9</v>
      </c>
      <c r="O41" s="149">
        <v>15</v>
      </c>
      <c r="P41" s="149">
        <v>10</v>
      </c>
      <c r="Q41" s="149">
        <v>12</v>
      </c>
      <c r="R41" s="149">
        <v>11</v>
      </c>
      <c r="S41" s="149">
        <v>12</v>
      </c>
      <c r="T41" s="215"/>
      <c r="U41" s="16"/>
      <c r="V41" s="52"/>
    </row>
    <row r="42" spans="1:22" ht="24.95" customHeight="1">
      <c r="A42" s="51"/>
      <c r="B42" s="290"/>
      <c r="C42" s="82" t="s">
        <v>6</v>
      </c>
      <c r="D42" s="83">
        <v>9</v>
      </c>
      <c r="E42" s="85" t="s">
        <v>110</v>
      </c>
      <c r="F42" s="43">
        <f>G42-N42-I42</f>
        <v>104</v>
      </c>
      <c r="G42" s="54">
        <f t="shared" si="2"/>
        <v>125</v>
      </c>
      <c r="H42" s="108">
        <v>12</v>
      </c>
      <c r="I42" s="154">
        <v>11</v>
      </c>
      <c r="J42" s="149">
        <v>13</v>
      </c>
      <c r="K42" s="149">
        <v>12</v>
      </c>
      <c r="L42" s="111"/>
      <c r="M42" s="111"/>
      <c r="N42" s="154">
        <v>10</v>
      </c>
      <c r="O42" s="149">
        <v>13</v>
      </c>
      <c r="P42" s="86">
        <v>13</v>
      </c>
      <c r="Q42" s="149">
        <v>14</v>
      </c>
      <c r="R42" s="149">
        <v>14</v>
      </c>
      <c r="S42" s="149">
        <v>13</v>
      </c>
      <c r="T42" s="215"/>
      <c r="U42" s="16"/>
      <c r="V42" s="52"/>
    </row>
    <row r="43" spans="1:22" ht="24.95" customHeight="1">
      <c r="A43" s="51"/>
      <c r="B43" s="290"/>
      <c r="C43" s="62" t="s">
        <v>43</v>
      </c>
      <c r="D43" s="83">
        <v>10</v>
      </c>
      <c r="E43" s="87" t="s">
        <v>179</v>
      </c>
      <c r="F43" s="43">
        <f>G43</f>
        <v>92</v>
      </c>
      <c r="G43" s="54">
        <f t="shared" si="2"/>
        <v>92</v>
      </c>
      <c r="H43" s="111"/>
      <c r="I43" s="111"/>
      <c r="J43" s="111"/>
      <c r="K43" s="111"/>
      <c r="L43" s="111"/>
      <c r="M43" s="111"/>
      <c r="N43" s="50">
        <v>16</v>
      </c>
      <c r="O43" s="111"/>
      <c r="P43" s="48">
        <v>20</v>
      </c>
      <c r="Q43" s="48">
        <v>20</v>
      </c>
      <c r="R43" s="49">
        <v>18</v>
      </c>
      <c r="S43" s="49">
        <v>18</v>
      </c>
      <c r="T43" s="215"/>
      <c r="U43" s="16"/>
      <c r="V43" s="52"/>
    </row>
    <row r="44" spans="1:22" ht="24.95" customHeight="1">
      <c r="A44" s="51"/>
      <c r="B44" s="290"/>
      <c r="C44" s="62" t="s">
        <v>43</v>
      </c>
      <c r="D44" s="149">
        <v>11</v>
      </c>
      <c r="E44" s="87" t="s">
        <v>165</v>
      </c>
      <c r="F44" s="43">
        <f>G44</f>
        <v>72</v>
      </c>
      <c r="G44" s="54">
        <f>SUM(H44:S44)</f>
        <v>72</v>
      </c>
      <c r="H44" s="111"/>
      <c r="I44" s="111"/>
      <c r="J44" s="111"/>
      <c r="K44" s="111"/>
      <c r="L44" s="87">
        <v>12</v>
      </c>
      <c r="M44" s="149">
        <v>12</v>
      </c>
      <c r="N44" s="111"/>
      <c r="O44" s="111"/>
      <c r="P44" s="49">
        <v>18</v>
      </c>
      <c r="Q44" s="149">
        <v>10</v>
      </c>
      <c r="R44" s="86">
        <v>9</v>
      </c>
      <c r="S44" s="86">
        <v>11</v>
      </c>
      <c r="T44" s="215"/>
      <c r="U44" s="16"/>
      <c r="V44" s="52"/>
    </row>
    <row r="45" spans="1:22" ht="24.95" customHeight="1">
      <c r="A45" s="51"/>
      <c r="B45" s="290"/>
      <c r="C45" s="60" t="s">
        <v>33</v>
      </c>
      <c r="D45" s="149">
        <v>12</v>
      </c>
      <c r="E45" s="85" t="s">
        <v>85</v>
      </c>
      <c r="F45" s="43">
        <f>G45-Q45-J45</f>
        <v>72</v>
      </c>
      <c r="G45" s="54">
        <f>SUM(H45:S45)</f>
        <v>89</v>
      </c>
      <c r="H45" s="149">
        <v>11</v>
      </c>
      <c r="I45" s="149">
        <v>12</v>
      </c>
      <c r="J45" s="154">
        <v>10</v>
      </c>
      <c r="K45" s="149">
        <v>10</v>
      </c>
      <c r="L45" s="87">
        <v>14</v>
      </c>
      <c r="M45" s="149">
        <v>14</v>
      </c>
      <c r="N45" s="111"/>
      <c r="O45" s="111"/>
      <c r="P45" s="149">
        <v>11</v>
      </c>
      <c r="Q45" s="154">
        <v>7</v>
      </c>
      <c r="R45" s="111"/>
      <c r="S45" s="111"/>
      <c r="T45" s="215"/>
      <c r="U45" s="16"/>
      <c r="V45" s="52"/>
    </row>
    <row r="46" spans="1:22" ht="24.95" customHeight="1">
      <c r="A46" s="51"/>
      <c r="B46" s="290"/>
      <c r="C46" s="60" t="s">
        <v>8</v>
      </c>
      <c r="D46" s="149">
        <v>13</v>
      </c>
      <c r="E46" s="87" t="s">
        <v>82</v>
      </c>
      <c r="F46" s="43">
        <f>G46-J46-K46</f>
        <v>72</v>
      </c>
      <c r="G46" s="54">
        <f>SUM(H46:S46)</f>
        <v>82</v>
      </c>
      <c r="H46" s="149">
        <v>8</v>
      </c>
      <c r="I46" s="149">
        <v>6</v>
      </c>
      <c r="J46" s="154">
        <v>5</v>
      </c>
      <c r="K46" s="154">
        <v>5</v>
      </c>
      <c r="L46" s="87">
        <v>12</v>
      </c>
      <c r="M46" s="149">
        <v>12</v>
      </c>
      <c r="N46" s="149">
        <v>8</v>
      </c>
      <c r="O46" s="149">
        <v>9</v>
      </c>
      <c r="P46" s="111"/>
      <c r="Q46" s="111"/>
      <c r="R46" s="86">
        <v>10</v>
      </c>
      <c r="S46" s="86">
        <v>7</v>
      </c>
      <c r="T46" s="215"/>
      <c r="U46" s="16"/>
      <c r="V46" s="52"/>
    </row>
    <row r="47" spans="1:22" ht="24.95" customHeight="1">
      <c r="A47" s="51"/>
      <c r="B47" s="290"/>
      <c r="C47" s="60" t="s">
        <v>8</v>
      </c>
      <c r="D47" s="149">
        <v>14</v>
      </c>
      <c r="E47" s="87" t="s">
        <v>71</v>
      </c>
      <c r="F47" s="43">
        <f>G47-K47-H47-J47-I47</f>
        <v>72</v>
      </c>
      <c r="G47" s="54">
        <f>SUM(H47:S47)</f>
        <v>91</v>
      </c>
      <c r="H47" s="154">
        <v>5</v>
      </c>
      <c r="I47" s="154">
        <v>6</v>
      </c>
      <c r="J47" s="154">
        <v>5</v>
      </c>
      <c r="K47" s="154">
        <v>3</v>
      </c>
      <c r="L47" s="87">
        <v>9</v>
      </c>
      <c r="M47" s="149">
        <v>10</v>
      </c>
      <c r="N47" s="149">
        <v>7</v>
      </c>
      <c r="O47" s="149">
        <v>8</v>
      </c>
      <c r="P47" s="149">
        <v>12</v>
      </c>
      <c r="Q47" s="149">
        <v>8</v>
      </c>
      <c r="R47" s="149">
        <v>10</v>
      </c>
      <c r="S47" s="149">
        <v>8</v>
      </c>
      <c r="T47" s="215"/>
      <c r="U47" s="16"/>
      <c r="V47" s="52"/>
    </row>
    <row r="48" spans="1:22" ht="24.95" customHeight="1">
      <c r="A48" s="51"/>
      <c r="B48" s="290"/>
      <c r="C48" s="60" t="s">
        <v>42</v>
      </c>
      <c r="D48" s="149">
        <v>15</v>
      </c>
      <c r="E48" s="87" t="s">
        <v>84</v>
      </c>
      <c r="F48" s="43">
        <f>G48-Q48-J48</f>
        <v>71</v>
      </c>
      <c r="G48" s="54">
        <f t="shared" si="2"/>
        <v>88</v>
      </c>
      <c r="H48" s="149">
        <v>10</v>
      </c>
      <c r="I48" s="149">
        <v>12</v>
      </c>
      <c r="J48" s="154">
        <v>10</v>
      </c>
      <c r="K48" s="149">
        <v>10</v>
      </c>
      <c r="L48" s="87">
        <v>14</v>
      </c>
      <c r="M48" s="149">
        <v>14</v>
      </c>
      <c r="N48" s="111"/>
      <c r="O48" s="111"/>
      <c r="P48" s="149">
        <v>11</v>
      </c>
      <c r="Q48" s="154">
        <v>7</v>
      </c>
      <c r="R48" s="111"/>
      <c r="S48" s="111"/>
      <c r="T48" s="215"/>
      <c r="U48" s="16"/>
      <c r="V48" s="52"/>
    </row>
    <row r="49" spans="1:22" ht="24.95" customHeight="1">
      <c r="A49" s="51"/>
      <c r="B49" s="290"/>
      <c r="C49" s="82" t="s">
        <v>6</v>
      </c>
      <c r="D49" s="149">
        <v>16</v>
      </c>
      <c r="E49" s="87" t="s">
        <v>151</v>
      </c>
      <c r="F49" s="43">
        <f t="shared" ref="F49:F56" si="3">G49</f>
        <v>46</v>
      </c>
      <c r="G49" s="54">
        <f t="shared" si="2"/>
        <v>46</v>
      </c>
      <c r="H49" s="111"/>
      <c r="I49" s="111"/>
      <c r="J49" s="149">
        <v>11</v>
      </c>
      <c r="K49" s="149">
        <v>9</v>
      </c>
      <c r="L49" s="87">
        <v>13</v>
      </c>
      <c r="M49" s="149">
        <v>13</v>
      </c>
      <c r="N49" s="111"/>
      <c r="O49" s="111"/>
      <c r="P49" s="111"/>
      <c r="Q49" s="111"/>
      <c r="R49" s="111"/>
      <c r="S49" s="111"/>
      <c r="T49" s="215"/>
      <c r="U49" s="16"/>
      <c r="V49" s="52"/>
    </row>
    <row r="50" spans="1:22" ht="24.95" customHeight="1">
      <c r="A50" s="51"/>
      <c r="B50" s="290"/>
      <c r="C50" s="82" t="s">
        <v>6</v>
      </c>
      <c r="D50" s="149">
        <v>17</v>
      </c>
      <c r="E50" s="87" t="s">
        <v>80</v>
      </c>
      <c r="F50" s="43">
        <f t="shared" si="3"/>
        <v>44</v>
      </c>
      <c r="G50" s="54">
        <f t="shared" si="2"/>
        <v>44</v>
      </c>
      <c r="H50" s="149">
        <v>8</v>
      </c>
      <c r="I50" s="149">
        <v>5</v>
      </c>
      <c r="J50" s="149">
        <v>3</v>
      </c>
      <c r="K50" s="149">
        <v>5</v>
      </c>
      <c r="L50" s="111"/>
      <c r="M50" s="111"/>
      <c r="N50" s="149">
        <v>8</v>
      </c>
      <c r="O50" s="149">
        <v>9</v>
      </c>
      <c r="P50" s="111"/>
      <c r="Q50" s="111"/>
      <c r="R50" s="124">
        <v>6</v>
      </c>
      <c r="S50" s="111"/>
      <c r="T50" s="215"/>
      <c r="U50" s="16"/>
      <c r="V50" s="52"/>
    </row>
    <row r="51" spans="1:22" ht="24.95" customHeight="1">
      <c r="A51" s="51"/>
      <c r="B51" s="290"/>
      <c r="C51" s="62" t="s">
        <v>32</v>
      </c>
      <c r="D51" s="149">
        <v>18</v>
      </c>
      <c r="E51" s="87" t="s">
        <v>152</v>
      </c>
      <c r="F51" s="43">
        <f t="shared" si="3"/>
        <v>38</v>
      </c>
      <c r="G51" s="54">
        <f t="shared" si="2"/>
        <v>38</v>
      </c>
      <c r="H51" s="111"/>
      <c r="I51" s="111"/>
      <c r="J51" s="149">
        <v>11</v>
      </c>
      <c r="K51" s="149">
        <v>9</v>
      </c>
      <c r="L51" s="111"/>
      <c r="M51" s="111"/>
      <c r="N51" s="111"/>
      <c r="O51" s="111"/>
      <c r="P51" s="111"/>
      <c r="Q51" s="111"/>
      <c r="R51" s="149">
        <v>9</v>
      </c>
      <c r="S51" s="149">
        <v>9</v>
      </c>
      <c r="T51" s="215"/>
      <c r="U51" s="16"/>
      <c r="V51" s="52"/>
    </row>
    <row r="52" spans="1:22" ht="24.95" customHeight="1">
      <c r="A52" s="14"/>
      <c r="B52" s="290"/>
      <c r="C52" s="60" t="s">
        <v>8</v>
      </c>
      <c r="D52" s="149">
        <v>19</v>
      </c>
      <c r="E52" s="87" t="s">
        <v>188</v>
      </c>
      <c r="F52" s="43">
        <f t="shared" si="3"/>
        <v>28</v>
      </c>
      <c r="G52" s="54">
        <f t="shared" si="2"/>
        <v>28</v>
      </c>
      <c r="H52" s="111"/>
      <c r="I52" s="111"/>
      <c r="J52" s="111"/>
      <c r="K52" s="111"/>
      <c r="L52" s="111"/>
      <c r="M52" s="111"/>
      <c r="N52" s="111"/>
      <c r="O52" s="111"/>
      <c r="P52" s="49">
        <v>18</v>
      </c>
      <c r="Q52" s="149">
        <v>10</v>
      </c>
      <c r="R52" s="111"/>
      <c r="S52" s="111"/>
      <c r="T52" s="215"/>
      <c r="U52" s="16"/>
      <c r="V52" s="52"/>
    </row>
    <row r="53" spans="1:22" ht="24.95" customHeight="1">
      <c r="A53" s="14"/>
      <c r="B53" s="290"/>
      <c r="C53" s="60" t="s">
        <v>8</v>
      </c>
      <c r="D53" s="149">
        <v>20</v>
      </c>
      <c r="E53" s="87" t="s">
        <v>176</v>
      </c>
      <c r="F53" s="43">
        <f t="shared" si="3"/>
        <v>27</v>
      </c>
      <c r="G53" s="54">
        <f t="shared" si="2"/>
        <v>27</v>
      </c>
      <c r="H53" s="111"/>
      <c r="I53" s="111"/>
      <c r="J53" s="111"/>
      <c r="K53" s="111"/>
      <c r="L53" s="111"/>
      <c r="M53" s="111"/>
      <c r="N53" s="149">
        <v>13</v>
      </c>
      <c r="O53" s="149">
        <v>14</v>
      </c>
      <c r="P53" s="111"/>
      <c r="Q53" s="111"/>
      <c r="R53" s="111"/>
      <c r="S53" s="111"/>
      <c r="T53" s="215"/>
      <c r="U53" s="16"/>
      <c r="V53" s="52"/>
    </row>
    <row r="54" spans="1:22" ht="24.95" customHeight="1">
      <c r="A54" s="14"/>
      <c r="B54" s="290"/>
      <c r="C54" s="60" t="s">
        <v>8</v>
      </c>
      <c r="D54" s="149">
        <v>21</v>
      </c>
      <c r="E54" s="87" t="s">
        <v>117</v>
      </c>
      <c r="F54" s="43">
        <f t="shared" si="3"/>
        <v>20</v>
      </c>
      <c r="G54" s="54">
        <f t="shared" si="2"/>
        <v>20</v>
      </c>
      <c r="H54" s="149">
        <v>11</v>
      </c>
      <c r="I54" s="149">
        <v>9</v>
      </c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215"/>
      <c r="U54" s="16"/>
      <c r="V54" s="52"/>
    </row>
    <row r="55" spans="1:22" ht="24.95" customHeight="1">
      <c r="A55" s="14"/>
      <c r="B55" s="290"/>
      <c r="C55" s="82" t="s">
        <v>6</v>
      </c>
      <c r="D55" s="149">
        <v>22</v>
      </c>
      <c r="E55" s="87" t="s">
        <v>153</v>
      </c>
      <c r="F55" s="43">
        <f t="shared" si="3"/>
        <v>14</v>
      </c>
      <c r="G55" s="54">
        <f t="shared" si="2"/>
        <v>14</v>
      </c>
      <c r="H55" s="111"/>
      <c r="I55" s="111"/>
      <c r="J55" s="149">
        <v>7</v>
      </c>
      <c r="K55" s="149">
        <v>7</v>
      </c>
      <c r="L55" s="111"/>
      <c r="M55" s="111"/>
      <c r="N55" s="111"/>
      <c r="O55" s="111"/>
      <c r="P55" s="111"/>
      <c r="Q55" s="111"/>
      <c r="R55" s="111"/>
      <c r="S55" s="111"/>
      <c r="T55" s="215"/>
      <c r="U55" s="16"/>
      <c r="V55" s="52"/>
    </row>
    <row r="56" spans="1:22" ht="33.75" customHeight="1">
      <c r="A56" s="14"/>
      <c r="B56" s="290"/>
      <c r="C56" s="82" t="s">
        <v>6</v>
      </c>
      <c r="D56" s="149">
        <v>23</v>
      </c>
      <c r="E56" s="105" t="s">
        <v>198</v>
      </c>
      <c r="F56" s="43">
        <f t="shared" si="3"/>
        <v>8</v>
      </c>
      <c r="G56" s="54">
        <f t="shared" si="2"/>
        <v>8</v>
      </c>
      <c r="H56" s="111"/>
      <c r="I56" s="111"/>
      <c r="J56" s="111"/>
      <c r="K56" s="111"/>
      <c r="L56" s="111"/>
      <c r="M56" s="111"/>
      <c r="N56" s="111"/>
      <c r="O56" s="111"/>
      <c r="P56" s="111"/>
      <c r="Q56" s="149">
        <v>8</v>
      </c>
      <c r="R56" s="111"/>
      <c r="S56" s="111"/>
      <c r="T56" s="215"/>
      <c r="U56" s="16"/>
      <c r="V56" s="52"/>
    </row>
    <row r="57" spans="1:22" ht="24.95" customHeight="1">
      <c r="A57" s="14"/>
      <c r="B57" s="290"/>
      <c r="C57" s="13"/>
      <c r="D57" s="13"/>
      <c r="E57" s="13"/>
      <c r="F57" s="82" t="s">
        <v>6</v>
      </c>
      <c r="G57" s="77" t="s">
        <v>31</v>
      </c>
      <c r="H57" s="77" t="s">
        <v>9</v>
      </c>
      <c r="I57" s="62" t="s">
        <v>32</v>
      </c>
      <c r="J57" s="62" t="s">
        <v>43</v>
      </c>
      <c r="K57" s="62" t="s">
        <v>60</v>
      </c>
      <c r="L57" s="60" t="s">
        <v>64</v>
      </c>
      <c r="M57" s="60" t="s">
        <v>42</v>
      </c>
      <c r="N57" s="60" t="s">
        <v>34</v>
      </c>
      <c r="O57" s="60" t="s">
        <v>33</v>
      </c>
      <c r="P57" s="60" t="s">
        <v>8</v>
      </c>
      <c r="Q57" s="63" t="s">
        <v>10</v>
      </c>
      <c r="R57" s="61"/>
      <c r="S57" s="13"/>
      <c r="T57" s="14"/>
      <c r="U57" s="14"/>
      <c r="V57" s="52"/>
    </row>
    <row r="58" spans="1:22" ht="24.9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52"/>
    </row>
    <row r="59" spans="1:22" ht="23.25">
      <c r="A59" s="14"/>
      <c r="B59" s="14"/>
      <c r="C59" s="14"/>
      <c r="D59" s="235" t="s">
        <v>50</v>
      </c>
      <c r="E59" s="55" t="s">
        <v>15</v>
      </c>
      <c r="F59" s="56" t="s">
        <v>21</v>
      </c>
      <c r="G59" s="56" t="s">
        <v>22</v>
      </c>
      <c r="H59" s="56" t="s">
        <v>28</v>
      </c>
      <c r="I59" s="56" t="s">
        <v>27</v>
      </c>
      <c r="J59" s="56" t="s">
        <v>26</v>
      </c>
      <c r="K59" s="56" t="s">
        <v>36</v>
      </c>
      <c r="L59" s="56" t="s">
        <v>35</v>
      </c>
      <c r="M59" s="56" t="s">
        <v>44</v>
      </c>
      <c r="N59" s="56" t="s">
        <v>56</v>
      </c>
      <c r="O59" s="56" t="s">
        <v>57</v>
      </c>
      <c r="P59" s="56" t="s">
        <v>62</v>
      </c>
      <c r="Q59" s="56" t="s">
        <v>63</v>
      </c>
      <c r="R59" s="14"/>
      <c r="S59" s="14"/>
      <c r="T59" s="16"/>
      <c r="U59" s="16"/>
      <c r="V59" s="52"/>
    </row>
    <row r="60" spans="1:22" ht="15.75">
      <c r="A60" s="14"/>
      <c r="B60" s="14"/>
      <c r="C60" s="14"/>
      <c r="D60" s="235"/>
      <c r="E60" s="1" t="s">
        <v>178</v>
      </c>
      <c r="F60" s="111"/>
      <c r="G60" s="111"/>
      <c r="H60" s="111"/>
      <c r="I60" s="111"/>
      <c r="J60" s="111"/>
      <c r="K60" s="111"/>
      <c r="L60" s="102">
        <v>14</v>
      </c>
      <c r="M60" s="104">
        <v>4</v>
      </c>
      <c r="N60" s="111"/>
      <c r="O60" s="111"/>
      <c r="P60" s="111"/>
      <c r="Q60" s="111"/>
      <c r="R60" s="14"/>
      <c r="S60" s="14"/>
      <c r="T60" s="16"/>
      <c r="U60" s="16"/>
      <c r="V60" s="52"/>
    </row>
    <row r="61" spans="1:22" ht="15.75" customHeight="1">
      <c r="A61" s="14"/>
      <c r="B61" s="14"/>
      <c r="C61" s="14"/>
      <c r="D61" s="235"/>
      <c r="E61" s="1" t="s">
        <v>83</v>
      </c>
      <c r="F61" s="102">
        <v>21</v>
      </c>
      <c r="G61" s="102">
        <v>8</v>
      </c>
      <c r="H61" s="102">
        <v>2</v>
      </c>
      <c r="I61" s="102">
        <v>18</v>
      </c>
      <c r="J61" s="101">
        <v>3</v>
      </c>
      <c r="K61" s="101">
        <v>15</v>
      </c>
      <c r="L61" s="111"/>
      <c r="M61" s="111"/>
      <c r="N61" s="102">
        <v>1</v>
      </c>
      <c r="O61" s="102" t="s">
        <v>196</v>
      </c>
      <c r="P61" s="111"/>
      <c r="Q61" s="111"/>
      <c r="R61" s="14"/>
      <c r="S61" s="14"/>
      <c r="T61" s="16"/>
      <c r="U61" s="16"/>
      <c r="V61" s="52"/>
    </row>
    <row r="62" spans="1:22" ht="15.95" customHeight="1">
      <c r="A62" s="14"/>
      <c r="B62" s="14"/>
      <c r="C62" s="14"/>
      <c r="D62" s="235"/>
      <c r="E62" s="1" t="s">
        <v>115</v>
      </c>
      <c r="F62" s="101">
        <v>8</v>
      </c>
      <c r="G62" s="101">
        <v>5</v>
      </c>
      <c r="H62" s="101">
        <v>15</v>
      </c>
      <c r="I62" s="101">
        <v>6</v>
      </c>
      <c r="J62" s="103">
        <v>10</v>
      </c>
      <c r="K62" s="103">
        <v>17</v>
      </c>
      <c r="L62" s="111"/>
      <c r="M62" s="111"/>
      <c r="N62" s="104">
        <v>8</v>
      </c>
      <c r="O62" s="104" t="s">
        <v>195</v>
      </c>
      <c r="P62" s="111"/>
      <c r="Q62" s="111"/>
      <c r="R62" s="14"/>
      <c r="S62" s="14"/>
      <c r="T62" s="14"/>
      <c r="U62" s="14"/>
      <c r="V62" s="52"/>
    </row>
    <row r="63" spans="1:22" ht="15.95" customHeight="1">
      <c r="A63" s="14"/>
      <c r="B63" s="14"/>
      <c r="C63" s="14"/>
      <c r="D63" s="235"/>
      <c r="E63" s="1" t="s">
        <v>147</v>
      </c>
      <c r="F63" s="102">
        <v>7</v>
      </c>
      <c r="G63" s="104">
        <v>24</v>
      </c>
      <c r="H63" s="101">
        <v>5</v>
      </c>
      <c r="I63" s="104">
        <v>17</v>
      </c>
      <c r="J63" s="103">
        <v>2</v>
      </c>
      <c r="K63" s="104">
        <v>10</v>
      </c>
      <c r="L63" s="103">
        <v>8</v>
      </c>
      <c r="M63" s="103">
        <v>14</v>
      </c>
      <c r="N63" s="103">
        <v>3</v>
      </c>
      <c r="O63" s="103">
        <v>13</v>
      </c>
      <c r="P63" s="104">
        <v>23</v>
      </c>
      <c r="Q63" s="105">
        <v>6</v>
      </c>
      <c r="R63" s="14"/>
      <c r="S63" s="14"/>
      <c r="T63" s="14"/>
      <c r="U63" s="14"/>
      <c r="V63" s="52"/>
    </row>
    <row r="64" spans="1:22" ht="15.95" customHeight="1">
      <c r="A64" s="14"/>
      <c r="B64" s="14"/>
      <c r="C64" s="14"/>
      <c r="D64" s="235"/>
      <c r="E64" s="1" t="s">
        <v>146</v>
      </c>
      <c r="F64" s="101">
        <v>5</v>
      </c>
      <c r="G64" s="104">
        <v>7</v>
      </c>
      <c r="H64" s="101">
        <v>4</v>
      </c>
      <c r="I64" s="104">
        <v>15</v>
      </c>
      <c r="J64" s="104">
        <v>16</v>
      </c>
      <c r="K64" s="104">
        <v>24</v>
      </c>
      <c r="L64" s="102">
        <v>17</v>
      </c>
      <c r="M64" s="102">
        <v>1</v>
      </c>
      <c r="N64" s="103">
        <v>21</v>
      </c>
      <c r="O64" s="103">
        <v>6</v>
      </c>
      <c r="P64" s="101">
        <v>18</v>
      </c>
      <c r="Q64" s="102">
        <v>22</v>
      </c>
      <c r="R64" s="14"/>
      <c r="S64" s="14"/>
      <c r="T64" s="14"/>
      <c r="U64" s="14"/>
      <c r="V64" s="52"/>
    </row>
    <row r="65" spans="1:22" ht="15.95" customHeight="1">
      <c r="A65" s="14"/>
      <c r="B65" s="14"/>
      <c r="C65" s="14"/>
      <c r="D65" s="235"/>
      <c r="E65" s="1" t="s">
        <v>148</v>
      </c>
      <c r="F65" s="101">
        <v>14</v>
      </c>
      <c r="G65" s="101">
        <v>19</v>
      </c>
      <c r="H65" s="101">
        <v>7</v>
      </c>
      <c r="I65" s="101">
        <v>5</v>
      </c>
      <c r="J65" s="103">
        <v>22</v>
      </c>
      <c r="K65" s="103">
        <v>21</v>
      </c>
      <c r="L65" s="103">
        <v>4</v>
      </c>
      <c r="M65" s="103">
        <v>20</v>
      </c>
      <c r="N65" s="142">
        <v>6</v>
      </c>
      <c r="O65" s="102">
        <v>1</v>
      </c>
      <c r="P65" s="101" t="s">
        <v>195</v>
      </c>
      <c r="Q65" s="106">
        <v>23</v>
      </c>
      <c r="R65" s="14"/>
      <c r="S65" s="14"/>
      <c r="T65" s="14"/>
      <c r="U65" s="14"/>
      <c r="V65" s="52"/>
    </row>
    <row r="66" spans="1:22" ht="15.75">
      <c r="A66" s="14"/>
      <c r="B66" s="14"/>
      <c r="C66" s="14"/>
      <c r="D66" s="235"/>
      <c r="E66" s="1" t="s">
        <v>113</v>
      </c>
      <c r="F66" s="101">
        <v>4</v>
      </c>
      <c r="G66" s="102">
        <v>13</v>
      </c>
      <c r="H66" s="141">
        <v>24</v>
      </c>
      <c r="I66" s="142">
        <v>2</v>
      </c>
      <c r="J66" s="141">
        <v>14</v>
      </c>
      <c r="K66" s="141">
        <v>20</v>
      </c>
      <c r="L66" s="141">
        <v>15</v>
      </c>
      <c r="M66" s="141">
        <v>18</v>
      </c>
      <c r="N66" s="143">
        <v>22</v>
      </c>
      <c r="O66" s="142">
        <v>10</v>
      </c>
      <c r="P66" s="145">
        <v>5</v>
      </c>
      <c r="Q66" s="145">
        <v>6</v>
      </c>
      <c r="R66" s="14"/>
      <c r="S66" s="14"/>
      <c r="T66" s="14"/>
      <c r="U66" s="14"/>
      <c r="V66" s="52"/>
    </row>
    <row r="67" spans="1:22" ht="15.75">
      <c r="A67" s="14"/>
      <c r="B67" s="14"/>
      <c r="C67" s="14"/>
      <c r="D67" s="235"/>
      <c r="E67" s="1" t="s">
        <v>124</v>
      </c>
      <c r="F67" s="144">
        <v>6</v>
      </c>
      <c r="G67" s="142">
        <v>12</v>
      </c>
      <c r="H67" s="143">
        <v>19</v>
      </c>
      <c r="I67" s="143">
        <v>21</v>
      </c>
      <c r="J67" s="111"/>
      <c r="K67" s="111"/>
      <c r="L67" s="101">
        <v>24</v>
      </c>
      <c r="M67" s="143">
        <v>16</v>
      </c>
      <c r="N67" s="101">
        <v>9</v>
      </c>
      <c r="O67" s="111"/>
      <c r="P67" s="102">
        <v>20</v>
      </c>
      <c r="Q67" s="106" t="s">
        <v>196</v>
      </c>
      <c r="R67" s="14"/>
      <c r="S67" s="14"/>
      <c r="T67" s="14"/>
      <c r="U67" s="14"/>
      <c r="V67" s="52"/>
    </row>
    <row r="68" spans="1:22" ht="15.75">
      <c r="A68" s="14"/>
      <c r="B68" s="14"/>
      <c r="C68" s="14"/>
      <c r="D68" s="235"/>
      <c r="E68" s="1" t="s">
        <v>77</v>
      </c>
      <c r="F68" s="143">
        <v>17</v>
      </c>
      <c r="G68" s="143">
        <v>4</v>
      </c>
      <c r="H68" s="101">
        <v>22</v>
      </c>
      <c r="I68" s="101">
        <v>13</v>
      </c>
      <c r="J68" s="143">
        <v>15</v>
      </c>
      <c r="K68" s="103">
        <v>12</v>
      </c>
      <c r="L68" s="144">
        <v>5</v>
      </c>
      <c r="M68" s="101">
        <v>9</v>
      </c>
      <c r="N68" s="101">
        <v>20</v>
      </c>
      <c r="O68" s="101">
        <v>24</v>
      </c>
      <c r="P68" s="143">
        <v>6</v>
      </c>
      <c r="Q68" s="143">
        <v>14</v>
      </c>
      <c r="R68" s="14"/>
      <c r="S68" s="14"/>
      <c r="T68" s="14"/>
      <c r="U68" s="14"/>
      <c r="V68" s="52"/>
    </row>
    <row r="69" spans="1:22" ht="15.75">
      <c r="A69" s="14"/>
      <c r="B69" s="14"/>
      <c r="C69" s="14"/>
      <c r="D69" s="235"/>
      <c r="E69" s="1" t="s">
        <v>116</v>
      </c>
      <c r="F69" s="102">
        <v>15</v>
      </c>
      <c r="G69" s="104">
        <v>21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4"/>
      <c r="S69" s="14"/>
      <c r="T69" s="14"/>
      <c r="U69" s="14"/>
      <c r="V69" s="52"/>
    </row>
    <row r="70" spans="1:22" ht="15.75">
      <c r="A70" s="14"/>
      <c r="B70" s="14"/>
      <c r="C70" s="14"/>
      <c r="D70" s="235"/>
      <c r="E70" s="1" t="s">
        <v>177</v>
      </c>
      <c r="F70" s="188"/>
      <c r="G70" s="111"/>
      <c r="H70" s="111"/>
      <c r="I70" s="188"/>
      <c r="J70" s="111"/>
      <c r="K70" s="111"/>
      <c r="L70" s="143">
        <v>12</v>
      </c>
      <c r="M70" s="188"/>
      <c r="N70" s="101">
        <v>23</v>
      </c>
      <c r="O70" s="143">
        <v>14</v>
      </c>
      <c r="P70" s="101">
        <v>5</v>
      </c>
      <c r="Q70" s="101">
        <v>8</v>
      </c>
      <c r="R70" s="14"/>
      <c r="S70" s="14"/>
      <c r="T70" s="14"/>
      <c r="U70" s="14"/>
      <c r="V70" s="52"/>
    </row>
    <row r="71" spans="1:22" ht="15.75">
      <c r="A71" s="14"/>
      <c r="B71" s="14"/>
      <c r="C71" s="14"/>
      <c r="D71" s="235"/>
      <c r="E71" s="1" t="s">
        <v>81</v>
      </c>
      <c r="F71" s="145">
        <v>9</v>
      </c>
      <c r="G71" s="141">
        <v>23</v>
      </c>
      <c r="H71" s="144">
        <v>8</v>
      </c>
      <c r="I71" s="141">
        <v>14</v>
      </c>
      <c r="J71" s="111"/>
      <c r="K71" s="188"/>
      <c r="L71" s="103">
        <v>13</v>
      </c>
      <c r="M71" s="103">
        <v>12</v>
      </c>
      <c r="N71" s="141">
        <v>15</v>
      </c>
      <c r="O71" s="141" t="s">
        <v>197</v>
      </c>
      <c r="P71" s="142">
        <v>10</v>
      </c>
      <c r="Q71" s="142">
        <v>1</v>
      </c>
      <c r="R71" s="14"/>
      <c r="S71" s="14"/>
      <c r="T71" s="14"/>
      <c r="U71" s="14"/>
      <c r="V71" s="52"/>
    </row>
    <row r="72" spans="1:22" ht="15.75">
      <c r="A72" s="14"/>
      <c r="B72" s="14"/>
      <c r="C72" s="14"/>
      <c r="D72" s="235"/>
      <c r="E72" s="1" t="s">
        <v>144</v>
      </c>
      <c r="F72" s="188"/>
      <c r="G72" s="188"/>
      <c r="H72" s="101">
        <v>14</v>
      </c>
      <c r="I72" s="103">
        <v>22</v>
      </c>
      <c r="J72" s="188"/>
      <c r="K72" s="188"/>
      <c r="L72" s="188"/>
      <c r="M72" s="188"/>
      <c r="N72" s="188"/>
      <c r="O72" s="188"/>
      <c r="P72" s="188"/>
      <c r="Q72" s="188"/>
      <c r="R72" s="14"/>
      <c r="S72" s="14"/>
      <c r="T72" s="14"/>
      <c r="U72" s="14"/>
      <c r="V72" s="52"/>
    </row>
    <row r="73" spans="1:22" ht="15.75">
      <c r="A73" s="14"/>
      <c r="B73" s="14"/>
      <c r="C73" s="14"/>
      <c r="D73" s="235"/>
      <c r="E73" s="1" t="s">
        <v>143</v>
      </c>
      <c r="F73" s="188"/>
      <c r="G73" s="188"/>
      <c r="H73" s="101">
        <v>6</v>
      </c>
      <c r="I73" s="103">
        <v>20</v>
      </c>
      <c r="J73" s="104">
        <v>24</v>
      </c>
      <c r="K73" s="104">
        <v>3</v>
      </c>
      <c r="L73" s="188"/>
      <c r="M73" s="188"/>
      <c r="N73" s="188"/>
      <c r="O73" s="188"/>
      <c r="P73" s="188"/>
      <c r="Q73" s="188"/>
      <c r="R73" s="14"/>
      <c r="S73" s="14"/>
      <c r="T73" s="14"/>
      <c r="U73" s="14"/>
      <c r="V73" s="52"/>
    </row>
    <row r="74" spans="1:22" ht="15.75">
      <c r="A74" s="14"/>
      <c r="B74" s="14"/>
      <c r="C74" s="14"/>
      <c r="D74" s="235"/>
      <c r="E74" s="1" t="s">
        <v>121</v>
      </c>
      <c r="F74" s="102">
        <v>13</v>
      </c>
      <c r="G74" s="104">
        <v>20</v>
      </c>
      <c r="H74" s="102">
        <v>1</v>
      </c>
      <c r="I74" s="104">
        <v>10</v>
      </c>
      <c r="J74" s="144">
        <v>12</v>
      </c>
      <c r="K74" s="143">
        <v>2</v>
      </c>
      <c r="L74" s="101">
        <v>19</v>
      </c>
      <c r="M74" s="101">
        <v>22</v>
      </c>
      <c r="N74" s="102">
        <v>18</v>
      </c>
      <c r="O74" s="102">
        <v>23</v>
      </c>
      <c r="P74" s="102" t="s">
        <v>196</v>
      </c>
      <c r="Q74" s="102">
        <v>3</v>
      </c>
      <c r="R74" s="14"/>
      <c r="S74" s="14"/>
      <c r="T74" s="14"/>
      <c r="U74" s="14"/>
      <c r="V74" s="52"/>
    </row>
    <row r="75" spans="1:22" ht="15.75">
      <c r="A75" s="14"/>
      <c r="B75" s="14"/>
      <c r="C75" s="14"/>
      <c r="D75" s="235"/>
      <c r="E75" s="1" t="s">
        <v>54</v>
      </c>
      <c r="F75" s="101">
        <v>24</v>
      </c>
      <c r="G75" s="101">
        <v>6</v>
      </c>
      <c r="H75" s="101">
        <v>17</v>
      </c>
      <c r="I75" s="101">
        <v>1</v>
      </c>
      <c r="J75" s="103">
        <v>21</v>
      </c>
      <c r="K75" s="104">
        <v>4</v>
      </c>
      <c r="L75" s="104">
        <v>20</v>
      </c>
      <c r="M75" s="104">
        <v>5</v>
      </c>
      <c r="N75" s="101">
        <v>5</v>
      </c>
      <c r="O75" s="101">
        <v>15</v>
      </c>
      <c r="P75" s="104">
        <v>13</v>
      </c>
      <c r="Q75" s="105" t="s">
        <v>195</v>
      </c>
      <c r="R75" s="14"/>
      <c r="S75" s="14"/>
      <c r="T75" s="14"/>
      <c r="U75" s="14"/>
      <c r="V75" s="52"/>
    </row>
    <row r="76" spans="1:22" ht="15.75">
      <c r="A76" s="14"/>
      <c r="B76" s="14"/>
      <c r="C76" s="14"/>
      <c r="D76" s="235"/>
      <c r="E76" s="1" t="s">
        <v>76</v>
      </c>
      <c r="F76" s="102">
        <v>20</v>
      </c>
      <c r="G76" s="102">
        <v>2</v>
      </c>
      <c r="H76" s="101">
        <v>23</v>
      </c>
      <c r="I76" s="101">
        <v>7</v>
      </c>
      <c r="J76" s="188"/>
      <c r="K76" s="188"/>
      <c r="L76" s="102">
        <v>9</v>
      </c>
      <c r="M76" s="102">
        <v>21</v>
      </c>
      <c r="N76" s="103">
        <v>10</v>
      </c>
      <c r="O76" s="103">
        <v>3</v>
      </c>
      <c r="P76" s="103">
        <v>15</v>
      </c>
      <c r="Q76" s="101">
        <v>18</v>
      </c>
      <c r="R76" s="14"/>
      <c r="S76" s="14"/>
      <c r="T76" s="14"/>
      <c r="U76" s="14"/>
      <c r="V76" s="52"/>
    </row>
    <row r="77" spans="1:22" ht="15.75">
      <c r="A77" s="14"/>
      <c r="B77" s="14"/>
      <c r="C77" s="14"/>
      <c r="D77" s="235"/>
      <c r="E77" s="1" t="s">
        <v>122</v>
      </c>
      <c r="F77" s="102">
        <v>2</v>
      </c>
      <c r="G77" s="102">
        <v>15</v>
      </c>
      <c r="H77" s="101">
        <v>16</v>
      </c>
      <c r="I77" s="101">
        <v>4</v>
      </c>
      <c r="J77" s="102">
        <v>20</v>
      </c>
      <c r="K77" s="102">
        <v>23</v>
      </c>
      <c r="L77" s="102">
        <v>10</v>
      </c>
      <c r="M77" s="144">
        <v>6</v>
      </c>
      <c r="N77" s="101">
        <v>14</v>
      </c>
      <c r="O77" s="101">
        <v>22</v>
      </c>
      <c r="P77" s="103">
        <v>8</v>
      </c>
      <c r="Q77" s="103" t="s">
        <v>197</v>
      </c>
      <c r="R77" s="14"/>
      <c r="S77" s="14"/>
      <c r="T77" s="14"/>
      <c r="U77" s="14"/>
      <c r="V77" s="52"/>
    </row>
    <row r="78" spans="1:22" ht="15.75">
      <c r="A78" s="14"/>
      <c r="B78" s="14"/>
      <c r="C78" s="14"/>
      <c r="D78" s="235"/>
      <c r="E78" s="1" t="s">
        <v>125</v>
      </c>
      <c r="F78" s="102">
        <v>12</v>
      </c>
      <c r="G78" s="104">
        <v>17</v>
      </c>
      <c r="H78" s="101">
        <v>20</v>
      </c>
      <c r="I78" s="103">
        <v>16</v>
      </c>
      <c r="J78" s="104">
        <v>9</v>
      </c>
      <c r="K78" s="142">
        <v>6</v>
      </c>
      <c r="L78" s="104">
        <v>22</v>
      </c>
      <c r="M78" s="104">
        <v>23</v>
      </c>
      <c r="N78" s="103">
        <v>24</v>
      </c>
      <c r="O78" s="103">
        <v>8</v>
      </c>
      <c r="P78" s="103">
        <v>14</v>
      </c>
      <c r="Q78" s="103">
        <v>15</v>
      </c>
      <c r="R78" s="14"/>
      <c r="S78" s="14"/>
      <c r="T78" s="14"/>
      <c r="U78" s="14"/>
      <c r="V78" s="52"/>
    </row>
    <row r="79" spans="1:22" ht="15.75">
      <c r="A79" s="14"/>
      <c r="B79" s="14"/>
      <c r="C79" s="14"/>
      <c r="D79" s="235"/>
      <c r="E79" s="1" t="s">
        <v>145</v>
      </c>
      <c r="F79" s="111"/>
      <c r="G79" s="111"/>
      <c r="H79" s="102">
        <v>21</v>
      </c>
      <c r="I79" s="104">
        <v>12</v>
      </c>
      <c r="J79" s="111"/>
      <c r="K79" s="111"/>
      <c r="L79" s="188"/>
      <c r="M79" s="111"/>
      <c r="N79" s="111"/>
      <c r="O79" s="111"/>
      <c r="P79" s="188"/>
      <c r="Q79" s="188"/>
      <c r="R79" s="14"/>
      <c r="S79" s="14"/>
      <c r="T79" s="14"/>
      <c r="U79" s="14"/>
      <c r="V79" s="52"/>
    </row>
    <row r="80" spans="1:22" ht="15.75">
      <c r="A80" s="14"/>
      <c r="B80" s="14"/>
      <c r="C80" s="14"/>
      <c r="D80" s="235"/>
      <c r="E80" s="1" t="s">
        <v>203</v>
      </c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02">
        <v>3</v>
      </c>
      <c r="Q80" s="102">
        <v>24</v>
      </c>
      <c r="R80" s="14"/>
      <c r="S80" s="14"/>
      <c r="T80" s="14"/>
      <c r="U80" s="14"/>
      <c r="V80" s="52"/>
    </row>
    <row r="81" spans="1:22" ht="24.9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52"/>
    </row>
    <row r="82" spans="1:22" ht="18" customHeight="1">
      <c r="A82" s="29"/>
      <c r="B82" s="28"/>
      <c r="C82" s="29"/>
      <c r="D82" s="28"/>
      <c r="E82" s="29"/>
      <c r="F82" s="28"/>
      <c r="G82" s="29"/>
      <c r="H82" s="28"/>
      <c r="I82" s="29"/>
      <c r="J82" s="28"/>
      <c r="K82" s="29"/>
      <c r="L82" s="28"/>
      <c r="M82" s="29"/>
      <c r="N82" s="28"/>
      <c r="O82" s="32"/>
      <c r="P82" s="28"/>
      <c r="Q82" s="29"/>
      <c r="R82" s="28"/>
      <c r="S82" s="29"/>
      <c r="T82" s="28"/>
      <c r="U82" s="29"/>
      <c r="V82" s="52"/>
    </row>
    <row r="83" spans="1:22" ht="18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24"/>
      <c r="V83" s="52"/>
    </row>
    <row r="84" spans="1:22" ht="12.95" customHeight="1">
      <c r="A84" s="14"/>
      <c r="B84" s="206" t="s">
        <v>29</v>
      </c>
      <c r="C84" s="206"/>
      <c r="D84" s="206"/>
      <c r="E84" s="206"/>
      <c r="F84" s="213" t="s">
        <v>4</v>
      </c>
      <c r="G84" s="205" t="s">
        <v>45</v>
      </c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14"/>
      <c r="T84" s="14"/>
      <c r="U84" s="24"/>
      <c r="V84" s="52"/>
    </row>
    <row r="85" spans="1:22">
      <c r="A85" s="14"/>
      <c r="B85" s="207"/>
      <c r="C85" s="207"/>
      <c r="D85" s="207"/>
      <c r="E85" s="207"/>
      <c r="F85" s="214"/>
      <c r="G85" s="6">
        <v>1</v>
      </c>
      <c r="H85" s="6">
        <v>2</v>
      </c>
      <c r="I85" s="6">
        <v>3</v>
      </c>
      <c r="J85" s="6">
        <v>4</v>
      </c>
      <c r="K85" s="6">
        <v>5</v>
      </c>
      <c r="L85" s="6">
        <v>6</v>
      </c>
      <c r="M85" s="6">
        <v>7</v>
      </c>
      <c r="N85" s="6">
        <v>8</v>
      </c>
      <c r="O85" s="6">
        <v>9</v>
      </c>
      <c r="P85" s="6">
        <v>10</v>
      </c>
      <c r="Q85" s="6">
        <v>11</v>
      </c>
      <c r="R85" s="6">
        <v>12</v>
      </c>
      <c r="S85" s="14"/>
      <c r="T85" s="14"/>
      <c r="U85" s="24"/>
      <c r="V85" s="52"/>
    </row>
    <row r="86" spans="1:22" ht="39.950000000000003" customHeight="1">
      <c r="A86" s="14"/>
      <c r="B86" s="210" t="s">
        <v>12</v>
      </c>
      <c r="C86" s="211"/>
      <c r="D86" s="212"/>
      <c r="E86" s="23"/>
      <c r="F86" s="44">
        <f t="shared" ref="F86:F97" si="4">SUM(G86:R86)</f>
        <v>438</v>
      </c>
      <c r="G86" s="45">
        <v>34</v>
      </c>
      <c r="H86" s="45">
        <v>34</v>
      </c>
      <c r="I86" s="45">
        <v>38</v>
      </c>
      <c r="J86" s="45">
        <v>38</v>
      </c>
      <c r="K86" s="45">
        <v>36</v>
      </c>
      <c r="L86" s="45">
        <v>36</v>
      </c>
      <c r="M86" s="45">
        <v>38</v>
      </c>
      <c r="N86" s="45">
        <v>38</v>
      </c>
      <c r="O86" s="45">
        <v>36</v>
      </c>
      <c r="P86" s="45">
        <v>38</v>
      </c>
      <c r="Q86" s="45">
        <v>36</v>
      </c>
      <c r="R86" s="45">
        <v>36</v>
      </c>
      <c r="S86" s="14"/>
      <c r="T86" s="45"/>
      <c r="U86" s="24"/>
      <c r="V86" s="52"/>
    </row>
    <row r="87" spans="1:22" ht="39.950000000000003" customHeight="1">
      <c r="A87" s="14"/>
      <c r="B87" s="210" t="s">
        <v>88</v>
      </c>
      <c r="C87" s="211"/>
      <c r="D87" s="212"/>
      <c r="E87" s="23"/>
      <c r="F87" s="44">
        <f t="shared" si="4"/>
        <v>179</v>
      </c>
      <c r="G87" s="47">
        <v>19</v>
      </c>
      <c r="H87" s="36">
        <v>5</v>
      </c>
      <c r="I87" s="47">
        <v>14</v>
      </c>
      <c r="J87" s="47">
        <v>19</v>
      </c>
      <c r="K87" s="46">
        <v>27</v>
      </c>
      <c r="L87" s="46">
        <v>30</v>
      </c>
      <c r="M87" s="47">
        <v>12</v>
      </c>
      <c r="N87" s="47">
        <v>12</v>
      </c>
      <c r="O87" s="36">
        <v>8</v>
      </c>
      <c r="P87" s="36">
        <v>9</v>
      </c>
      <c r="Q87" s="36">
        <v>13</v>
      </c>
      <c r="R87" s="36">
        <v>11</v>
      </c>
      <c r="S87" s="14"/>
      <c r="T87" s="47"/>
      <c r="U87" s="24"/>
      <c r="V87" s="52"/>
    </row>
    <row r="88" spans="1:22" ht="39.950000000000003" customHeight="1">
      <c r="A88" s="14"/>
      <c r="B88" s="210" t="s">
        <v>140</v>
      </c>
      <c r="C88" s="211"/>
      <c r="D88" s="212"/>
      <c r="E88" s="23"/>
      <c r="F88" s="44">
        <f>SUM(G88:R88)</f>
        <v>106</v>
      </c>
      <c r="G88" s="36">
        <v>8</v>
      </c>
      <c r="H88" s="36">
        <v>4</v>
      </c>
      <c r="I88" s="36">
        <v>12</v>
      </c>
      <c r="J88" s="36">
        <v>7</v>
      </c>
      <c r="K88" s="47">
        <v>20</v>
      </c>
      <c r="L88" s="36">
        <v>10</v>
      </c>
      <c r="M88" s="46">
        <v>13</v>
      </c>
      <c r="N88" s="46">
        <v>13</v>
      </c>
      <c r="O88" s="111"/>
      <c r="P88" s="36">
        <v>5</v>
      </c>
      <c r="Q88" s="36">
        <v>6</v>
      </c>
      <c r="R88" s="36">
        <v>8</v>
      </c>
      <c r="S88" s="14"/>
      <c r="T88" s="46"/>
      <c r="U88" s="24"/>
      <c r="V88" s="52"/>
    </row>
    <row r="89" spans="1:22" ht="39.950000000000003" customHeight="1">
      <c r="A89" s="14"/>
      <c r="B89" s="210" t="s">
        <v>61</v>
      </c>
      <c r="C89" s="211"/>
      <c r="D89" s="212"/>
      <c r="E89" s="23"/>
      <c r="F89" s="44">
        <f>SUM(G89:R89)</f>
        <v>101</v>
      </c>
      <c r="G89" s="36">
        <v>18</v>
      </c>
      <c r="H89" s="47">
        <v>19</v>
      </c>
      <c r="I89" s="46">
        <v>17</v>
      </c>
      <c r="J89" s="46">
        <v>20</v>
      </c>
      <c r="K89" s="111"/>
      <c r="L89" s="111"/>
      <c r="M89" s="111"/>
      <c r="N89" s="111"/>
      <c r="O89" s="47">
        <v>13</v>
      </c>
      <c r="P89" s="46">
        <v>14</v>
      </c>
      <c r="Q89" s="111"/>
      <c r="R89" s="111"/>
      <c r="S89" s="14"/>
      <c r="T89" s="14"/>
      <c r="U89" s="24"/>
      <c r="V89" s="52"/>
    </row>
    <row r="90" spans="1:22" ht="39.950000000000003" customHeight="1">
      <c r="A90" s="14"/>
      <c r="B90" s="210" t="s">
        <v>13</v>
      </c>
      <c r="C90" s="211"/>
      <c r="D90" s="212"/>
      <c r="E90" s="23"/>
      <c r="F90" s="44">
        <f>SUM(G90:R90)</f>
        <v>100</v>
      </c>
      <c r="G90" s="46">
        <v>25</v>
      </c>
      <c r="H90" s="46">
        <v>30</v>
      </c>
      <c r="I90" s="36">
        <v>9</v>
      </c>
      <c r="J90" s="36">
        <v>6</v>
      </c>
      <c r="K90" s="111"/>
      <c r="L90" s="111"/>
      <c r="M90" s="36">
        <v>10</v>
      </c>
      <c r="N90" s="46">
        <v>13</v>
      </c>
      <c r="O90" s="111"/>
      <c r="P90" s="111"/>
      <c r="Q90" s="36">
        <v>7</v>
      </c>
      <c r="R90" s="111"/>
      <c r="S90" s="14"/>
      <c r="T90" s="14"/>
      <c r="U90" s="24"/>
      <c r="V90" s="52"/>
    </row>
    <row r="91" spans="1:22" ht="39.950000000000003" customHeight="1">
      <c r="A91" s="14"/>
      <c r="B91" s="210" t="s">
        <v>141</v>
      </c>
      <c r="C91" s="211"/>
      <c r="D91" s="212"/>
      <c r="E91" s="23"/>
      <c r="F91" s="44">
        <f t="shared" si="4"/>
        <v>79</v>
      </c>
      <c r="G91" s="36">
        <v>10</v>
      </c>
      <c r="H91" s="36">
        <v>12</v>
      </c>
      <c r="I91" s="36">
        <v>10</v>
      </c>
      <c r="J91" s="36">
        <v>10</v>
      </c>
      <c r="K91" s="36">
        <v>8</v>
      </c>
      <c r="L91" s="36">
        <v>11</v>
      </c>
      <c r="M91" s="111"/>
      <c r="N91" s="111"/>
      <c r="O91" s="36">
        <v>11</v>
      </c>
      <c r="P91" s="36">
        <v>7</v>
      </c>
      <c r="Q91" s="111"/>
      <c r="R91" s="111"/>
      <c r="S91" s="14"/>
      <c r="T91" s="14"/>
      <c r="U91" s="24"/>
      <c r="V91" s="52"/>
    </row>
    <row r="92" spans="1:22" ht="39.950000000000003" customHeight="1">
      <c r="A92" s="14"/>
      <c r="B92" s="210" t="s">
        <v>138</v>
      </c>
      <c r="C92" s="211"/>
      <c r="D92" s="212"/>
      <c r="E92" s="23"/>
      <c r="F92" s="44">
        <f>SUM(G92:R92)</f>
        <v>60</v>
      </c>
      <c r="G92" s="36">
        <v>13</v>
      </c>
      <c r="H92" s="36">
        <v>15</v>
      </c>
      <c r="I92" s="111"/>
      <c r="J92" s="111"/>
      <c r="K92" s="36">
        <v>10</v>
      </c>
      <c r="L92" s="47">
        <v>15</v>
      </c>
      <c r="M92" s="111"/>
      <c r="N92" s="111"/>
      <c r="O92" s="36">
        <v>7</v>
      </c>
      <c r="P92" s="111"/>
      <c r="Q92" s="111"/>
      <c r="R92" s="111"/>
      <c r="S92" s="14"/>
      <c r="T92" s="14"/>
      <c r="U92" s="24"/>
      <c r="V92" s="52"/>
    </row>
    <row r="93" spans="1:22" ht="39.950000000000003" customHeight="1">
      <c r="A93" s="14"/>
      <c r="B93" s="210" t="s">
        <v>201</v>
      </c>
      <c r="C93" s="211"/>
      <c r="D93" s="212"/>
      <c r="E93" s="23"/>
      <c r="F93" s="44">
        <f>SUM(G93:R93)</f>
        <v>55</v>
      </c>
      <c r="G93" s="111"/>
      <c r="H93" s="111"/>
      <c r="I93" s="111"/>
      <c r="J93" s="111"/>
      <c r="K93" s="111"/>
      <c r="L93" s="111"/>
      <c r="M93" s="111"/>
      <c r="N93" s="111"/>
      <c r="O93" s="46">
        <v>18</v>
      </c>
      <c r="P93" s="47">
        <v>10</v>
      </c>
      <c r="Q93" s="47">
        <v>14</v>
      </c>
      <c r="R93" s="47">
        <v>13</v>
      </c>
      <c r="S93" s="14"/>
      <c r="T93" s="14"/>
      <c r="U93" s="24"/>
      <c r="V93" s="52"/>
    </row>
    <row r="94" spans="1:22" ht="39.950000000000003" customHeight="1">
      <c r="A94" s="14"/>
      <c r="B94" s="210" t="s">
        <v>47</v>
      </c>
      <c r="C94" s="211"/>
      <c r="D94" s="212"/>
      <c r="E94" s="23"/>
      <c r="F94" s="44">
        <f>SUM(G94:R94)</f>
        <v>50</v>
      </c>
      <c r="G94" s="36">
        <v>9</v>
      </c>
      <c r="H94" s="111"/>
      <c r="I94" s="36">
        <v>8</v>
      </c>
      <c r="J94" s="36">
        <v>11</v>
      </c>
      <c r="K94" s="111"/>
      <c r="L94" s="111"/>
      <c r="M94" s="46">
        <v>13</v>
      </c>
      <c r="N94" s="36">
        <v>9</v>
      </c>
      <c r="O94" s="111"/>
      <c r="P94" s="111"/>
      <c r="Q94" s="111"/>
      <c r="R94" s="111"/>
      <c r="S94" s="14"/>
      <c r="T94" s="14"/>
      <c r="U94" s="24"/>
      <c r="V94" s="52"/>
    </row>
    <row r="95" spans="1:22" ht="39.950000000000003" customHeight="1">
      <c r="A95" s="14"/>
      <c r="B95" s="210" t="s">
        <v>209</v>
      </c>
      <c r="C95" s="211"/>
      <c r="D95" s="212"/>
      <c r="E95" s="23"/>
      <c r="F95" s="44">
        <f>SUM(G95:R95)</f>
        <v>36</v>
      </c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46">
        <v>18</v>
      </c>
      <c r="R95" s="46">
        <v>18</v>
      </c>
      <c r="S95" s="14"/>
      <c r="T95" s="14"/>
      <c r="U95" s="24"/>
      <c r="V95" s="52"/>
    </row>
    <row r="96" spans="1:22" ht="39.950000000000003" customHeight="1">
      <c r="A96" s="14"/>
      <c r="B96" s="210" t="s">
        <v>89</v>
      </c>
      <c r="C96" s="211"/>
      <c r="D96" s="212"/>
      <c r="E96" s="23"/>
      <c r="F96" s="44">
        <f>SUM(G96:R96)</f>
        <v>21</v>
      </c>
      <c r="G96" s="36">
        <v>7</v>
      </c>
      <c r="H96" s="36">
        <v>7</v>
      </c>
      <c r="I96" s="111"/>
      <c r="J96" s="111"/>
      <c r="K96" s="111"/>
      <c r="L96" s="36">
        <v>7</v>
      </c>
      <c r="M96" s="111"/>
      <c r="N96" s="111"/>
      <c r="O96" s="111"/>
      <c r="P96" s="111"/>
      <c r="Q96" s="111"/>
      <c r="R96" s="111"/>
      <c r="S96" s="14"/>
      <c r="T96" s="14"/>
      <c r="U96" s="24"/>
      <c r="V96" s="52"/>
    </row>
    <row r="97" spans="1:22" ht="39.950000000000003" customHeight="1">
      <c r="A97" s="14"/>
      <c r="B97" s="210" t="s">
        <v>174</v>
      </c>
      <c r="C97" s="211"/>
      <c r="D97" s="212"/>
      <c r="E97" s="23"/>
      <c r="F97" s="44">
        <f>SUM(G97:R97)</f>
        <v>8</v>
      </c>
      <c r="G97" s="111"/>
      <c r="H97" s="111"/>
      <c r="I97" s="111"/>
      <c r="J97" s="111"/>
      <c r="K97" s="111"/>
      <c r="L97" s="36">
        <v>8</v>
      </c>
      <c r="M97" s="111"/>
      <c r="N97" s="111"/>
      <c r="O97" s="111"/>
      <c r="P97" s="111"/>
      <c r="Q97" s="111"/>
      <c r="R97" s="111"/>
      <c r="S97" s="14"/>
      <c r="T97" s="14"/>
      <c r="U97" s="24"/>
      <c r="V97" s="52"/>
    </row>
    <row r="98" spans="1:22" ht="20.25">
      <c r="A98" s="14"/>
      <c r="B98" s="14"/>
      <c r="C98" s="5"/>
      <c r="D98" s="5"/>
      <c r="E98" s="5"/>
      <c r="F98" s="14"/>
      <c r="G98" s="5"/>
      <c r="H98" s="5"/>
      <c r="I98" s="18"/>
      <c r="J98" s="18"/>
      <c r="K98" s="5"/>
      <c r="L98" s="5"/>
      <c r="M98" s="5"/>
      <c r="N98" s="5"/>
      <c r="O98" s="14"/>
      <c r="P98" s="14"/>
      <c r="Q98" s="14"/>
      <c r="R98" s="14"/>
      <c r="S98" s="14"/>
      <c r="T98" s="14"/>
      <c r="U98" s="24"/>
      <c r="V98" s="52"/>
    </row>
    <row r="99" spans="1:22" ht="12.95" customHeight="1">
      <c r="A99" s="14"/>
      <c r="B99" s="206" t="s">
        <v>52</v>
      </c>
      <c r="C99" s="206"/>
      <c r="D99" s="206"/>
      <c r="E99" s="206"/>
      <c r="F99" s="208" t="s">
        <v>4</v>
      </c>
      <c r="G99" s="205" t="s">
        <v>45</v>
      </c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14"/>
      <c r="T99" s="14"/>
      <c r="U99" s="24"/>
      <c r="V99" s="52"/>
    </row>
    <row r="100" spans="1:22">
      <c r="A100" s="14"/>
      <c r="B100" s="207"/>
      <c r="C100" s="207"/>
      <c r="D100" s="207"/>
      <c r="E100" s="207"/>
      <c r="F100" s="209"/>
      <c r="G100" s="6">
        <v>1</v>
      </c>
      <c r="H100" s="6">
        <v>2</v>
      </c>
      <c r="I100" s="6">
        <v>3</v>
      </c>
      <c r="J100" s="6">
        <v>4</v>
      </c>
      <c r="K100" s="6">
        <v>5</v>
      </c>
      <c r="L100" s="6">
        <v>6</v>
      </c>
      <c r="M100" s="6">
        <v>7</v>
      </c>
      <c r="N100" s="6">
        <v>8</v>
      </c>
      <c r="O100" s="6">
        <v>9</v>
      </c>
      <c r="P100" s="6">
        <v>10</v>
      </c>
      <c r="Q100" s="6">
        <v>11</v>
      </c>
      <c r="R100" s="6">
        <v>12</v>
      </c>
      <c r="S100" s="14"/>
      <c r="T100" s="14"/>
      <c r="U100" s="24"/>
      <c r="V100" s="52"/>
    </row>
    <row r="101" spans="1:22" ht="30" customHeight="1">
      <c r="A101" s="14"/>
      <c r="B101" s="14"/>
      <c r="C101" s="5"/>
      <c r="D101" s="5"/>
      <c r="E101" s="107" t="s">
        <v>142</v>
      </c>
      <c r="F101" s="37">
        <f t="shared" ref="F101:F108" si="5">SUM(G101:R101)</f>
        <v>370</v>
      </c>
      <c r="G101" s="45">
        <v>32</v>
      </c>
      <c r="H101" s="46">
        <v>32</v>
      </c>
      <c r="I101" s="45">
        <v>36</v>
      </c>
      <c r="J101" s="45">
        <v>34</v>
      </c>
      <c r="K101" s="45">
        <v>36</v>
      </c>
      <c r="L101" s="46">
        <v>29</v>
      </c>
      <c r="M101" s="45">
        <v>34</v>
      </c>
      <c r="N101" s="45">
        <v>36</v>
      </c>
      <c r="O101" s="36">
        <v>20</v>
      </c>
      <c r="P101" s="36">
        <v>18</v>
      </c>
      <c r="Q101" s="45">
        <v>32</v>
      </c>
      <c r="R101" s="46">
        <v>31</v>
      </c>
      <c r="S101" s="14"/>
      <c r="T101" s="14"/>
      <c r="U101" s="24"/>
      <c r="V101" s="52"/>
    </row>
    <row r="102" spans="1:22" ht="30" customHeight="1">
      <c r="A102" s="14"/>
      <c r="B102" s="14"/>
      <c r="C102" s="5"/>
      <c r="D102" s="5"/>
      <c r="E102" s="39" t="s">
        <v>53</v>
      </c>
      <c r="F102" s="37">
        <f t="shared" si="5"/>
        <v>309</v>
      </c>
      <c r="G102" s="47">
        <v>22</v>
      </c>
      <c r="H102" s="36">
        <v>20</v>
      </c>
      <c r="I102" s="46">
        <v>26</v>
      </c>
      <c r="J102" s="46">
        <v>27</v>
      </c>
      <c r="K102" s="46">
        <v>28</v>
      </c>
      <c r="L102" s="45">
        <v>31</v>
      </c>
      <c r="M102" s="47">
        <v>23</v>
      </c>
      <c r="N102" s="46">
        <v>30</v>
      </c>
      <c r="O102" s="47">
        <v>23</v>
      </c>
      <c r="P102" s="46">
        <v>27</v>
      </c>
      <c r="Q102" s="47">
        <v>26</v>
      </c>
      <c r="R102" s="47">
        <v>26</v>
      </c>
      <c r="S102" s="14"/>
      <c r="T102" s="14"/>
      <c r="U102" s="24"/>
      <c r="V102" s="52"/>
    </row>
    <row r="103" spans="1:22" ht="30" customHeight="1">
      <c r="A103" s="14"/>
      <c r="B103" s="14"/>
      <c r="C103" s="5"/>
      <c r="D103" s="5"/>
      <c r="E103" s="39" t="s">
        <v>41</v>
      </c>
      <c r="F103" s="37">
        <f t="shared" si="5"/>
        <v>245</v>
      </c>
      <c r="G103" s="46">
        <v>26</v>
      </c>
      <c r="H103" s="45">
        <v>34</v>
      </c>
      <c r="I103" s="47">
        <v>25</v>
      </c>
      <c r="J103" s="47">
        <v>25</v>
      </c>
      <c r="K103" s="36">
        <v>8</v>
      </c>
      <c r="L103" s="36">
        <v>11</v>
      </c>
      <c r="M103" s="36">
        <v>18</v>
      </c>
      <c r="N103" s="36">
        <v>7</v>
      </c>
      <c r="O103" s="46">
        <v>25</v>
      </c>
      <c r="P103" s="47">
        <v>24</v>
      </c>
      <c r="Q103" s="36">
        <v>16</v>
      </c>
      <c r="R103" s="47">
        <v>26</v>
      </c>
      <c r="S103" s="14"/>
      <c r="T103" s="14"/>
      <c r="U103" s="24"/>
      <c r="V103" s="52"/>
    </row>
    <row r="104" spans="1:22" ht="30" customHeight="1">
      <c r="A104" s="14"/>
      <c r="B104" s="14"/>
      <c r="C104" s="5"/>
      <c r="D104" s="5"/>
      <c r="E104" s="40" t="s">
        <v>54</v>
      </c>
      <c r="F104" s="37">
        <f t="shared" si="5"/>
        <v>243</v>
      </c>
      <c r="G104" s="45">
        <v>32</v>
      </c>
      <c r="H104" s="47">
        <v>31</v>
      </c>
      <c r="I104" s="36">
        <v>20</v>
      </c>
      <c r="J104" s="36">
        <v>19</v>
      </c>
      <c r="K104" s="47">
        <v>20</v>
      </c>
      <c r="L104" s="36">
        <v>10</v>
      </c>
      <c r="M104" s="36">
        <v>17</v>
      </c>
      <c r="N104" s="36">
        <v>21</v>
      </c>
      <c r="O104" s="36">
        <v>13</v>
      </c>
      <c r="P104" s="36">
        <v>19</v>
      </c>
      <c r="Q104" s="36">
        <v>20</v>
      </c>
      <c r="R104" s="36">
        <v>21</v>
      </c>
      <c r="S104" s="14"/>
      <c r="T104" s="14"/>
      <c r="U104" s="24"/>
      <c r="V104" s="52"/>
    </row>
    <row r="105" spans="1:22" ht="30" customHeight="1">
      <c r="A105" s="14"/>
      <c r="B105" s="14"/>
      <c r="C105" s="5"/>
      <c r="D105" s="5"/>
      <c r="E105" s="39" t="s">
        <v>75</v>
      </c>
      <c r="F105" s="37">
        <f>SUM(G105:R105)</f>
        <v>205</v>
      </c>
      <c r="G105" s="111"/>
      <c r="H105" s="111"/>
      <c r="I105" s="36">
        <v>18</v>
      </c>
      <c r="J105" s="36">
        <v>20</v>
      </c>
      <c r="K105" s="111"/>
      <c r="L105" s="111"/>
      <c r="M105" s="46">
        <v>31</v>
      </c>
      <c r="N105" s="36">
        <v>11</v>
      </c>
      <c r="O105" s="46">
        <v>25</v>
      </c>
      <c r="P105" s="45">
        <v>36</v>
      </c>
      <c r="Q105" s="46">
        <v>31</v>
      </c>
      <c r="R105" s="45">
        <v>33</v>
      </c>
      <c r="S105" s="14"/>
      <c r="T105" s="14"/>
      <c r="U105" s="24"/>
      <c r="V105" s="52"/>
    </row>
    <row r="106" spans="1:22" ht="30" customHeight="1">
      <c r="A106" s="14"/>
      <c r="B106" s="14"/>
      <c r="C106" s="5"/>
      <c r="D106" s="5"/>
      <c r="E106" s="39" t="s">
        <v>129</v>
      </c>
      <c r="F106" s="37">
        <f>SUM(G106:R106)</f>
        <v>161</v>
      </c>
      <c r="G106" s="47">
        <v>22</v>
      </c>
      <c r="H106" s="111"/>
      <c r="I106" s="111"/>
      <c r="J106" s="111"/>
      <c r="K106" s="46">
        <v>28</v>
      </c>
      <c r="L106" s="45">
        <v>31</v>
      </c>
      <c r="M106" s="111"/>
      <c r="N106" s="36">
        <v>15</v>
      </c>
      <c r="O106" s="45">
        <v>30</v>
      </c>
      <c r="P106" s="36">
        <v>18</v>
      </c>
      <c r="Q106" s="36">
        <v>10</v>
      </c>
      <c r="R106" s="36">
        <v>7</v>
      </c>
      <c r="S106" s="14"/>
      <c r="T106" s="14"/>
      <c r="U106" s="24"/>
      <c r="V106" s="52"/>
    </row>
    <row r="107" spans="1:22" ht="30" customHeight="1">
      <c r="A107" s="14"/>
      <c r="B107" s="14"/>
      <c r="C107" s="5"/>
      <c r="D107" s="5"/>
      <c r="E107" s="39" t="s">
        <v>73</v>
      </c>
      <c r="F107" s="37">
        <f t="shared" si="5"/>
        <v>107</v>
      </c>
      <c r="G107" s="36">
        <v>11</v>
      </c>
      <c r="H107" s="36">
        <v>9</v>
      </c>
      <c r="I107" s="111"/>
      <c r="J107" s="111"/>
      <c r="K107" s="36">
        <v>14</v>
      </c>
      <c r="L107" s="47">
        <v>14</v>
      </c>
      <c r="M107" s="36">
        <v>21</v>
      </c>
      <c r="N107" s="47">
        <v>23</v>
      </c>
      <c r="O107" s="36">
        <v>9</v>
      </c>
      <c r="P107" s="36">
        <v>6</v>
      </c>
      <c r="Q107" s="111"/>
      <c r="R107" s="111"/>
      <c r="S107" s="14"/>
      <c r="T107" s="14"/>
      <c r="U107" s="24"/>
      <c r="V107" s="52"/>
    </row>
    <row r="108" spans="1:22" ht="30" customHeight="1">
      <c r="A108" s="14"/>
      <c r="B108" s="14"/>
      <c r="C108" s="5"/>
      <c r="D108" s="5"/>
      <c r="E108" s="39" t="s">
        <v>154</v>
      </c>
      <c r="F108" s="37">
        <f t="shared" si="5"/>
        <v>36</v>
      </c>
      <c r="G108" s="111"/>
      <c r="H108" s="111"/>
      <c r="I108" s="36">
        <v>9</v>
      </c>
      <c r="J108" s="36">
        <v>9</v>
      </c>
      <c r="K108" s="111"/>
      <c r="L108" s="111"/>
      <c r="M108" s="111"/>
      <c r="N108" s="111"/>
      <c r="O108" s="111"/>
      <c r="P108" s="111"/>
      <c r="Q108" s="36">
        <v>9</v>
      </c>
      <c r="R108" s="36">
        <v>9</v>
      </c>
      <c r="S108" s="14"/>
      <c r="T108" s="14"/>
      <c r="U108" s="24"/>
      <c r="V108" s="52"/>
    </row>
    <row r="109" spans="1:22" ht="20.25">
      <c r="A109" s="14"/>
      <c r="B109" s="14"/>
      <c r="C109" s="5"/>
      <c r="D109" s="5"/>
      <c r="E109" s="5"/>
      <c r="F109" s="14"/>
      <c r="G109" s="5"/>
      <c r="H109" s="5"/>
      <c r="I109" s="18"/>
      <c r="J109" s="18"/>
      <c r="K109" s="5"/>
      <c r="L109" s="5"/>
      <c r="M109" s="5"/>
      <c r="N109" s="5"/>
      <c r="O109" s="5"/>
      <c r="P109" s="14"/>
      <c r="Q109" s="14"/>
      <c r="R109" s="14"/>
      <c r="S109" s="14"/>
      <c r="T109" s="14"/>
      <c r="U109" s="24"/>
      <c r="V109" s="52"/>
    </row>
  </sheetData>
  <sortState ref="E105:R106">
    <sortCondition descending="1" ref="F105:F106"/>
  </sortState>
  <mergeCells count="51">
    <mergeCell ref="B96:D96"/>
    <mergeCell ref="G32:G33"/>
    <mergeCell ref="B31:B57"/>
    <mergeCell ref="L6:M6"/>
    <mergeCell ref="B94:D94"/>
    <mergeCell ref="F29:R29"/>
    <mergeCell ref="C31:G31"/>
    <mergeCell ref="C32:D33"/>
    <mergeCell ref="F32:F33"/>
    <mergeCell ref="E32:E33"/>
    <mergeCell ref="D59:D80"/>
    <mergeCell ref="B84:E85"/>
    <mergeCell ref="S2:T2"/>
    <mergeCell ref="H6:I6"/>
    <mergeCell ref="C5:D6"/>
    <mergeCell ref="E5:E6"/>
    <mergeCell ref="F5:F6"/>
    <mergeCell ref="G5:G6"/>
    <mergeCell ref="E2:R2"/>
    <mergeCell ref="B2:D2"/>
    <mergeCell ref="P6:Q6"/>
    <mergeCell ref="R6:S6"/>
    <mergeCell ref="B4:B28"/>
    <mergeCell ref="J6:K6"/>
    <mergeCell ref="H4:T4"/>
    <mergeCell ref="C4:G4"/>
    <mergeCell ref="T5:T26"/>
    <mergeCell ref="N6:O6"/>
    <mergeCell ref="T31:T56"/>
    <mergeCell ref="R33:S33"/>
    <mergeCell ref="H31:S31"/>
    <mergeCell ref="N33:O33"/>
    <mergeCell ref="J33:K33"/>
    <mergeCell ref="L33:M33"/>
    <mergeCell ref="P33:Q33"/>
    <mergeCell ref="H33:I33"/>
    <mergeCell ref="G99:R99"/>
    <mergeCell ref="G84:R84"/>
    <mergeCell ref="B99:E100"/>
    <mergeCell ref="F99:F100"/>
    <mergeCell ref="B86:D86"/>
    <mergeCell ref="B87:D87"/>
    <mergeCell ref="B88:D88"/>
    <mergeCell ref="B89:D89"/>
    <mergeCell ref="B90:D90"/>
    <mergeCell ref="B93:D93"/>
    <mergeCell ref="F84:F85"/>
    <mergeCell ref="B97:D97"/>
    <mergeCell ref="B91:D91"/>
    <mergeCell ref="B92:D92"/>
    <mergeCell ref="B95:D95"/>
  </mergeCells>
  <pageMargins left="0.78740157499999996" right="0.78740157499999996" top="0.984251969" bottom="0.984251969" header="0.4921259845" footer="0.4921259845"/>
  <pageSetup paperSize="9" orientation="portrait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83"/>
  <sheetViews>
    <sheetView zoomScale="88" zoomScaleNormal="88" workbookViewId="0">
      <selection activeCell="V34" sqref="V34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6" width="9.7109375" style="9" customWidth="1"/>
    <col min="17" max="23" width="9.7109375" style="2" customWidth="1"/>
    <col min="24" max="24" width="4.5703125" style="2" customWidth="1"/>
  </cols>
  <sheetData>
    <row r="1" spans="1:23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  <c r="W1" s="16"/>
    </row>
    <row r="2" spans="1:23" ht="43.5" customHeight="1">
      <c r="A2" s="14"/>
      <c r="B2" s="224" t="s">
        <v>46</v>
      </c>
      <c r="C2" s="224"/>
      <c r="D2" s="224"/>
      <c r="E2" s="223" t="s">
        <v>111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19" t="s">
        <v>38</v>
      </c>
      <c r="V2" s="219"/>
      <c r="W2" s="16"/>
    </row>
    <row r="3" spans="1:23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/>
      <c r="Q3" s="5"/>
      <c r="R3" s="16"/>
      <c r="S3" s="16"/>
      <c r="T3" s="16"/>
      <c r="U3" s="16"/>
      <c r="V3" s="16"/>
      <c r="W3" s="16"/>
    </row>
    <row r="4" spans="1:23" s="2" customFormat="1" ht="12.75">
      <c r="A4" s="42"/>
      <c r="B4" s="32"/>
      <c r="C4" s="42"/>
      <c r="D4" s="32"/>
      <c r="E4" s="42"/>
      <c r="F4" s="32"/>
      <c r="G4" s="42"/>
      <c r="H4" s="42"/>
      <c r="I4" s="32"/>
      <c r="J4" s="42"/>
      <c r="K4" s="32"/>
      <c r="L4" s="42"/>
      <c r="M4" s="32"/>
      <c r="N4" s="42"/>
      <c r="O4" s="42"/>
      <c r="P4" s="32"/>
      <c r="Q4" s="42"/>
      <c r="R4" s="32"/>
      <c r="S4" s="42"/>
      <c r="T4" s="32"/>
      <c r="U4" s="42"/>
      <c r="V4" s="32"/>
      <c r="W4" s="42"/>
    </row>
    <row r="5" spans="1:23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2" customFormat="1" ht="18" customHeight="1">
      <c r="A6" s="14"/>
      <c r="B6" s="276">
        <v>44485</v>
      </c>
      <c r="C6" s="248" t="s">
        <v>21</v>
      </c>
      <c r="D6" s="244" t="s">
        <v>136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16"/>
      <c r="S6" s="16"/>
      <c r="T6" s="16"/>
      <c r="U6" s="16"/>
      <c r="V6" s="16"/>
      <c r="W6" s="5"/>
    </row>
    <row r="7" spans="1:23" s="2" customFormat="1" ht="18" customHeight="1">
      <c r="A7" s="14"/>
      <c r="B7" s="276"/>
      <c r="C7" s="248"/>
      <c r="D7" s="245" t="s">
        <v>1</v>
      </c>
      <c r="E7" s="270" t="s">
        <v>15</v>
      </c>
      <c r="F7" s="262" t="s">
        <v>59</v>
      </c>
      <c r="G7" s="263"/>
      <c r="H7" s="272" t="s">
        <v>5</v>
      </c>
      <c r="I7" s="273"/>
      <c r="J7" s="258" t="s">
        <v>0</v>
      </c>
      <c r="K7" s="259"/>
      <c r="L7" s="262" t="s">
        <v>11</v>
      </c>
      <c r="M7" s="263"/>
      <c r="N7" s="266" t="s">
        <v>30</v>
      </c>
      <c r="O7" s="268" t="s">
        <v>3</v>
      </c>
      <c r="P7" s="277" t="s">
        <v>109</v>
      </c>
      <c r="Q7" s="277"/>
      <c r="R7" s="243" t="s">
        <v>87</v>
      </c>
      <c r="S7" s="16"/>
      <c r="T7" s="16"/>
      <c r="U7" s="16"/>
      <c r="V7" s="16"/>
      <c r="W7" s="5"/>
    </row>
    <row r="8" spans="1:23" s="2" customFormat="1" ht="18" customHeight="1">
      <c r="A8" s="14"/>
      <c r="B8" s="276"/>
      <c r="C8" s="248"/>
      <c r="D8" s="245"/>
      <c r="E8" s="271"/>
      <c r="F8" s="264"/>
      <c r="G8" s="265"/>
      <c r="H8" s="274"/>
      <c r="I8" s="275"/>
      <c r="J8" s="260"/>
      <c r="K8" s="261"/>
      <c r="L8" s="264"/>
      <c r="M8" s="265"/>
      <c r="N8" s="267"/>
      <c r="O8" s="269"/>
      <c r="P8" s="109" t="s">
        <v>107</v>
      </c>
      <c r="Q8" s="109" t="s">
        <v>108</v>
      </c>
      <c r="R8" s="243"/>
      <c r="S8" s="16"/>
      <c r="T8" s="16"/>
      <c r="U8" s="16"/>
      <c r="V8" s="16"/>
      <c r="W8" s="5"/>
    </row>
    <row r="9" spans="1:23" s="2" customFormat="1" ht="18" customHeight="1">
      <c r="A9" s="14"/>
      <c r="B9" s="276"/>
      <c r="C9" s="248"/>
      <c r="D9" s="121">
        <v>1</v>
      </c>
      <c r="E9" s="1" t="s">
        <v>124</v>
      </c>
      <c r="F9" s="236" t="s">
        <v>78</v>
      </c>
      <c r="G9" s="237"/>
      <c r="H9" s="236" t="s">
        <v>39</v>
      </c>
      <c r="I9" s="237"/>
      <c r="J9" s="236" t="s">
        <v>67</v>
      </c>
      <c r="K9" s="237"/>
      <c r="L9" s="236" t="s">
        <v>123</v>
      </c>
      <c r="M9" s="237"/>
      <c r="N9" s="34" t="s">
        <v>24</v>
      </c>
      <c r="O9" s="88">
        <v>6.5549999999999997</v>
      </c>
      <c r="P9" s="111"/>
      <c r="Q9" s="111"/>
      <c r="R9" s="68">
        <v>3</v>
      </c>
      <c r="S9" s="16"/>
      <c r="T9" s="16"/>
      <c r="U9" s="16"/>
      <c r="V9" s="16"/>
      <c r="W9" s="5"/>
    </row>
    <row r="10" spans="1:23" s="2" customFormat="1" ht="18" customHeight="1">
      <c r="A10" s="14"/>
      <c r="B10" s="276"/>
      <c r="C10" s="248"/>
      <c r="D10" s="121">
        <v>2</v>
      </c>
      <c r="E10" s="1" t="s">
        <v>77</v>
      </c>
      <c r="F10" s="236" t="s">
        <v>74</v>
      </c>
      <c r="G10" s="237"/>
      <c r="H10" s="236" t="s">
        <v>37</v>
      </c>
      <c r="I10" s="237"/>
      <c r="J10" s="236" t="s">
        <v>67</v>
      </c>
      <c r="K10" s="237"/>
      <c r="L10" s="236" t="s">
        <v>41</v>
      </c>
      <c r="M10" s="237"/>
      <c r="N10" s="34" t="s">
        <v>24</v>
      </c>
      <c r="O10" s="88">
        <v>6.6890000000000001</v>
      </c>
      <c r="P10" s="110">
        <f>O10-$O$9</f>
        <v>0.13400000000000034</v>
      </c>
      <c r="Q10" s="111"/>
      <c r="R10" s="70">
        <v>5</v>
      </c>
      <c r="S10" s="16"/>
      <c r="T10" s="16"/>
      <c r="U10" s="16"/>
      <c r="V10" s="16"/>
      <c r="W10" s="5"/>
    </row>
    <row r="11" spans="1:23" s="2" customFormat="1" ht="18" customHeight="1">
      <c r="A11" s="14"/>
      <c r="B11" s="276"/>
      <c r="C11" s="248"/>
      <c r="D11" s="121">
        <v>3</v>
      </c>
      <c r="E11" s="1" t="s">
        <v>81</v>
      </c>
      <c r="F11" s="236" t="s">
        <v>70</v>
      </c>
      <c r="G11" s="237"/>
      <c r="H11" s="236" t="s">
        <v>114</v>
      </c>
      <c r="I11" s="237"/>
      <c r="J11" s="236" t="s">
        <v>69</v>
      </c>
      <c r="K11" s="237"/>
      <c r="L11" s="236" t="s">
        <v>90</v>
      </c>
      <c r="M11" s="237"/>
      <c r="N11" s="34" t="s">
        <v>24</v>
      </c>
      <c r="O11" s="88">
        <v>6.7089999999999996</v>
      </c>
      <c r="P11" s="110">
        <f t="shared" ref="P11:P23" si="0">O11-$O$9</f>
        <v>0.15399999999999991</v>
      </c>
      <c r="Q11" s="114">
        <f>O11-O10</f>
        <v>1.9999999999999574E-2</v>
      </c>
      <c r="R11" s="67">
        <v>2</v>
      </c>
      <c r="S11" s="16"/>
      <c r="T11" s="16"/>
      <c r="U11" s="16"/>
      <c r="V11" s="16"/>
      <c r="W11" s="5"/>
    </row>
    <row r="12" spans="1:23" s="2" customFormat="1" ht="18" customHeight="1">
      <c r="A12" s="14"/>
      <c r="B12" s="276"/>
      <c r="C12" s="248"/>
      <c r="D12" s="121">
        <v>4</v>
      </c>
      <c r="E12" s="1" t="s">
        <v>113</v>
      </c>
      <c r="F12" s="236" t="s">
        <v>39</v>
      </c>
      <c r="G12" s="237"/>
      <c r="H12" s="236" t="s">
        <v>74</v>
      </c>
      <c r="I12" s="237"/>
      <c r="J12" s="236" t="s">
        <v>67</v>
      </c>
      <c r="K12" s="237"/>
      <c r="L12" s="236" t="s">
        <v>126</v>
      </c>
      <c r="M12" s="237"/>
      <c r="N12" s="34" t="s">
        <v>24</v>
      </c>
      <c r="O12" s="88">
        <v>6.7809999999999997</v>
      </c>
      <c r="P12" s="110">
        <f t="shared" si="0"/>
        <v>0.22599999999999998</v>
      </c>
      <c r="Q12" s="114">
        <f t="shared" ref="Q12:Q23" si="1">O12-O11</f>
        <v>7.2000000000000064E-2</v>
      </c>
      <c r="R12" s="69">
        <v>4</v>
      </c>
      <c r="S12" s="16"/>
      <c r="T12" s="66">
        <v>1</v>
      </c>
      <c r="U12" s="16"/>
      <c r="V12" s="16"/>
      <c r="W12" s="5"/>
    </row>
    <row r="13" spans="1:23" s="2" customFormat="1" ht="18" customHeight="1" thickBot="1">
      <c r="A13" s="14"/>
      <c r="B13" s="276"/>
      <c r="C13" s="248"/>
      <c r="D13" s="93">
        <v>5</v>
      </c>
      <c r="E13" s="94" t="s">
        <v>125</v>
      </c>
      <c r="F13" s="256" t="s">
        <v>114</v>
      </c>
      <c r="G13" s="257"/>
      <c r="H13" s="256" t="s">
        <v>40</v>
      </c>
      <c r="I13" s="257"/>
      <c r="J13" s="256" t="s">
        <v>130</v>
      </c>
      <c r="K13" s="257"/>
      <c r="L13" s="256" t="s">
        <v>129</v>
      </c>
      <c r="M13" s="257"/>
      <c r="N13" s="95" t="s">
        <v>24</v>
      </c>
      <c r="O13" s="96">
        <v>6.8090000000000002</v>
      </c>
      <c r="P13" s="113">
        <f t="shared" si="0"/>
        <v>0.25400000000000045</v>
      </c>
      <c r="Q13" s="115">
        <f t="shared" si="1"/>
        <v>2.8000000000000469E-2</v>
      </c>
      <c r="R13" s="66">
        <v>1</v>
      </c>
      <c r="S13" s="16"/>
      <c r="T13" s="67">
        <v>2</v>
      </c>
      <c r="U13" s="16"/>
      <c r="V13" s="16"/>
      <c r="W13" s="5"/>
    </row>
    <row r="14" spans="1:23" s="2" customFormat="1" ht="18" customHeight="1" thickTop="1">
      <c r="A14" s="14"/>
      <c r="B14" s="276"/>
      <c r="C14" s="248"/>
      <c r="D14" s="90">
        <v>6</v>
      </c>
      <c r="E14" s="57" t="s">
        <v>116</v>
      </c>
      <c r="F14" s="246" t="s">
        <v>117</v>
      </c>
      <c r="G14" s="247"/>
      <c r="H14" s="246" t="s">
        <v>85</v>
      </c>
      <c r="I14" s="247"/>
      <c r="J14" s="246" t="s">
        <v>132</v>
      </c>
      <c r="K14" s="247"/>
      <c r="L14" s="246" t="s">
        <v>73</v>
      </c>
      <c r="M14" s="247"/>
      <c r="N14" s="91" t="s">
        <v>68</v>
      </c>
      <c r="O14" s="92">
        <v>6.8380000000000001</v>
      </c>
      <c r="P14" s="112">
        <f t="shared" si="0"/>
        <v>0.28300000000000036</v>
      </c>
      <c r="Q14" s="116">
        <f t="shared" si="1"/>
        <v>2.8999999999999915E-2</v>
      </c>
      <c r="R14" s="66">
        <v>1</v>
      </c>
      <c r="S14" s="16"/>
      <c r="T14" s="68">
        <v>3</v>
      </c>
      <c r="U14" s="16"/>
      <c r="V14" s="16"/>
      <c r="W14" s="5"/>
    </row>
    <row r="15" spans="1:23" s="2" customFormat="1" ht="18" customHeight="1">
      <c r="A15" s="14"/>
      <c r="B15" s="276"/>
      <c r="C15" s="248"/>
      <c r="D15" s="84">
        <v>7</v>
      </c>
      <c r="E15" s="1" t="s">
        <v>122</v>
      </c>
      <c r="F15" s="236" t="s">
        <v>40</v>
      </c>
      <c r="G15" s="237"/>
      <c r="H15" s="236" t="s">
        <v>78</v>
      </c>
      <c r="I15" s="237"/>
      <c r="J15" s="236" t="s">
        <v>88</v>
      </c>
      <c r="K15" s="237"/>
      <c r="L15" s="236" t="s">
        <v>128</v>
      </c>
      <c r="M15" s="237"/>
      <c r="N15" s="34" t="s">
        <v>24</v>
      </c>
      <c r="O15" s="89">
        <v>6.8380000000000001</v>
      </c>
      <c r="P15" s="110">
        <f t="shared" si="0"/>
        <v>0.28300000000000036</v>
      </c>
      <c r="Q15" s="119">
        <f t="shared" si="1"/>
        <v>0</v>
      </c>
      <c r="R15" s="68">
        <v>3</v>
      </c>
      <c r="S15" s="16"/>
      <c r="T15" s="69">
        <v>4</v>
      </c>
      <c r="U15" s="16"/>
      <c r="V15" s="16"/>
      <c r="W15" s="5"/>
    </row>
    <row r="16" spans="1:23" s="2" customFormat="1" ht="18" customHeight="1">
      <c r="A16" s="14"/>
      <c r="B16" s="276"/>
      <c r="C16" s="248"/>
      <c r="D16" s="84">
        <v>8</v>
      </c>
      <c r="E16" s="1" t="s">
        <v>119</v>
      </c>
      <c r="F16" s="236" t="s">
        <v>82</v>
      </c>
      <c r="G16" s="237"/>
      <c r="H16" s="236" t="s">
        <v>80</v>
      </c>
      <c r="I16" s="237"/>
      <c r="J16" s="236" t="s">
        <v>133</v>
      </c>
      <c r="K16" s="237"/>
      <c r="L16" s="236" t="s">
        <v>90</v>
      </c>
      <c r="M16" s="237"/>
      <c r="N16" s="34" t="s">
        <v>68</v>
      </c>
      <c r="O16" s="89">
        <v>6.8529999999999998</v>
      </c>
      <c r="P16" s="110">
        <f t="shared" si="0"/>
        <v>0.29800000000000004</v>
      </c>
      <c r="Q16" s="114">
        <f t="shared" si="1"/>
        <v>1.499999999999968E-2</v>
      </c>
      <c r="R16" s="69">
        <v>4</v>
      </c>
      <c r="S16" s="16"/>
      <c r="T16" s="70">
        <v>5</v>
      </c>
      <c r="U16" s="16"/>
      <c r="V16" s="16"/>
      <c r="W16" s="5"/>
    </row>
    <row r="17" spans="1:23" s="2" customFormat="1" ht="18" customHeight="1">
      <c r="A17" s="14"/>
      <c r="B17" s="276"/>
      <c r="C17" s="248"/>
      <c r="D17" s="84">
        <v>9</v>
      </c>
      <c r="E17" s="1" t="s">
        <v>76</v>
      </c>
      <c r="F17" s="236" t="s">
        <v>2</v>
      </c>
      <c r="G17" s="237"/>
      <c r="H17" s="236" t="s">
        <v>70</v>
      </c>
      <c r="I17" s="237"/>
      <c r="J17" s="236" t="s">
        <v>65</v>
      </c>
      <c r="K17" s="237"/>
      <c r="L17" s="236" t="s">
        <v>90</v>
      </c>
      <c r="M17" s="237"/>
      <c r="N17" s="34" t="s">
        <v>16</v>
      </c>
      <c r="O17" s="89">
        <v>6.8730000000000002</v>
      </c>
      <c r="P17" s="110">
        <f t="shared" si="0"/>
        <v>0.3180000000000005</v>
      </c>
      <c r="Q17" s="114">
        <f t="shared" si="1"/>
        <v>2.0000000000000462E-2</v>
      </c>
      <c r="R17" s="70">
        <v>5</v>
      </c>
      <c r="S17" s="16"/>
      <c r="T17" s="71">
        <v>6</v>
      </c>
      <c r="U17" s="16"/>
      <c r="V17" s="16"/>
      <c r="W17" s="5"/>
    </row>
    <row r="18" spans="1:23" s="2" customFormat="1" ht="18" customHeight="1" thickBot="1">
      <c r="A18" s="14"/>
      <c r="B18" s="276"/>
      <c r="C18" s="248"/>
      <c r="D18" s="93">
        <v>10</v>
      </c>
      <c r="E18" s="94" t="s">
        <v>54</v>
      </c>
      <c r="F18" s="256" t="s">
        <v>66</v>
      </c>
      <c r="G18" s="257"/>
      <c r="H18" s="256" t="s">
        <v>2</v>
      </c>
      <c r="I18" s="257"/>
      <c r="J18" s="256" t="s">
        <v>65</v>
      </c>
      <c r="K18" s="257"/>
      <c r="L18" s="256" t="s">
        <v>127</v>
      </c>
      <c r="M18" s="257"/>
      <c r="N18" s="95" t="s">
        <v>68</v>
      </c>
      <c r="O18" s="96">
        <v>6.8970000000000002</v>
      </c>
      <c r="P18" s="113">
        <f t="shared" si="0"/>
        <v>0.34200000000000053</v>
      </c>
      <c r="Q18" s="115">
        <f t="shared" si="1"/>
        <v>2.4000000000000021E-2</v>
      </c>
      <c r="R18" s="67">
        <v>2</v>
      </c>
      <c r="S18" s="16"/>
      <c r="T18" s="72">
        <v>7</v>
      </c>
      <c r="U18" s="16"/>
      <c r="V18" s="16"/>
      <c r="W18" s="5"/>
    </row>
    <row r="19" spans="1:23" s="2" customFormat="1" ht="18" customHeight="1" thickTop="1">
      <c r="A19" s="14"/>
      <c r="B19" s="276"/>
      <c r="C19" s="248"/>
      <c r="D19" s="125">
        <v>11</v>
      </c>
      <c r="E19" s="57" t="s">
        <v>83</v>
      </c>
      <c r="F19" s="246" t="s">
        <v>85</v>
      </c>
      <c r="G19" s="247"/>
      <c r="H19" s="246" t="s">
        <v>84</v>
      </c>
      <c r="I19" s="247"/>
      <c r="J19" s="246" t="s">
        <v>134</v>
      </c>
      <c r="K19" s="247"/>
      <c r="L19" s="246" t="s">
        <v>41</v>
      </c>
      <c r="M19" s="247"/>
      <c r="N19" s="91" t="s">
        <v>68</v>
      </c>
      <c r="O19" s="92">
        <v>6.9249999999999998</v>
      </c>
      <c r="P19" s="112">
        <f t="shared" si="0"/>
        <v>0.37000000000000011</v>
      </c>
      <c r="Q19" s="116">
        <f t="shared" si="1"/>
        <v>2.7999999999999581E-2</v>
      </c>
      <c r="R19" s="70">
        <v>5</v>
      </c>
      <c r="S19" s="16"/>
      <c r="T19" s="16"/>
      <c r="U19" s="16"/>
      <c r="V19" s="16"/>
      <c r="W19" s="5"/>
    </row>
    <row r="20" spans="1:23" s="2" customFormat="1" ht="18" customHeight="1">
      <c r="A20" s="14"/>
      <c r="B20" s="276"/>
      <c r="C20" s="248"/>
      <c r="D20" s="90">
        <v>12</v>
      </c>
      <c r="E20" s="1" t="s">
        <v>121</v>
      </c>
      <c r="F20" s="236" t="s">
        <v>37</v>
      </c>
      <c r="G20" s="237"/>
      <c r="H20" s="236" t="s">
        <v>66</v>
      </c>
      <c r="I20" s="237"/>
      <c r="J20" s="236" t="s">
        <v>131</v>
      </c>
      <c r="K20" s="237"/>
      <c r="L20" s="236" t="s">
        <v>129</v>
      </c>
      <c r="M20" s="237"/>
      <c r="N20" s="34" t="s">
        <v>16</v>
      </c>
      <c r="O20" s="89">
        <v>6.9729999999999999</v>
      </c>
      <c r="P20" s="110">
        <f t="shared" si="0"/>
        <v>0.41800000000000015</v>
      </c>
      <c r="Q20" s="114">
        <f t="shared" si="1"/>
        <v>4.8000000000000043E-2</v>
      </c>
      <c r="R20" s="68">
        <v>3</v>
      </c>
      <c r="S20" s="16"/>
      <c r="T20" s="16"/>
      <c r="U20" s="16"/>
      <c r="V20" s="16"/>
      <c r="W20" s="5"/>
    </row>
    <row r="21" spans="1:23" s="2" customFormat="1" ht="18" customHeight="1">
      <c r="A21" s="14"/>
      <c r="B21" s="276"/>
      <c r="C21" s="248"/>
      <c r="D21" s="84">
        <v>13</v>
      </c>
      <c r="E21" s="1" t="s">
        <v>115</v>
      </c>
      <c r="F21" s="236" t="s">
        <v>84</v>
      </c>
      <c r="G21" s="237"/>
      <c r="H21" s="236" t="s">
        <v>117</v>
      </c>
      <c r="I21" s="237"/>
      <c r="J21" s="236" t="s">
        <v>91</v>
      </c>
      <c r="K21" s="237"/>
      <c r="L21" s="236" t="s">
        <v>128</v>
      </c>
      <c r="M21" s="237"/>
      <c r="N21" s="34" t="s">
        <v>68</v>
      </c>
      <c r="O21" s="31">
        <v>7.0140000000000002</v>
      </c>
      <c r="P21" s="110">
        <f t="shared" si="0"/>
        <v>0.45900000000000052</v>
      </c>
      <c r="Q21" s="114">
        <f t="shared" si="1"/>
        <v>4.1000000000000369E-2</v>
      </c>
      <c r="R21" s="67">
        <v>2</v>
      </c>
      <c r="S21" s="16"/>
      <c r="T21" s="16"/>
      <c r="U21" s="16"/>
      <c r="V21" s="16"/>
      <c r="W21" s="5"/>
    </row>
    <row r="22" spans="1:23" s="2" customFormat="1" ht="18" customHeight="1">
      <c r="A22" s="14"/>
      <c r="B22" s="276"/>
      <c r="C22" s="248"/>
      <c r="D22" s="84">
        <v>14</v>
      </c>
      <c r="E22" s="1" t="s">
        <v>118</v>
      </c>
      <c r="F22" s="236" t="s">
        <v>80</v>
      </c>
      <c r="G22" s="237"/>
      <c r="H22" s="236" t="s">
        <v>71</v>
      </c>
      <c r="I22" s="237"/>
      <c r="J22" s="236" t="s">
        <v>88</v>
      </c>
      <c r="K22" s="237"/>
      <c r="L22" s="236" t="s">
        <v>128</v>
      </c>
      <c r="M22" s="237"/>
      <c r="N22" s="34" t="s">
        <v>68</v>
      </c>
      <c r="O22" s="31">
        <v>7.109</v>
      </c>
      <c r="P22" s="110">
        <f t="shared" si="0"/>
        <v>0.55400000000000027</v>
      </c>
      <c r="Q22" s="110">
        <f t="shared" si="1"/>
        <v>9.4999999999999751E-2</v>
      </c>
      <c r="R22" s="69">
        <v>4</v>
      </c>
      <c r="S22" s="16"/>
      <c r="T22" s="16"/>
      <c r="U22" s="16"/>
      <c r="V22" s="16"/>
      <c r="W22" s="5"/>
    </row>
    <row r="23" spans="1:23" s="2" customFormat="1" ht="18" customHeight="1">
      <c r="A23" s="14"/>
      <c r="B23" s="276"/>
      <c r="C23" s="248"/>
      <c r="D23" s="84">
        <v>15</v>
      </c>
      <c r="E23" s="1" t="s">
        <v>120</v>
      </c>
      <c r="F23" s="236" t="s">
        <v>71</v>
      </c>
      <c r="G23" s="237"/>
      <c r="H23" s="236" t="s">
        <v>82</v>
      </c>
      <c r="I23" s="237"/>
      <c r="J23" s="236" t="s">
        <v>69</v>
      </c>
      <c r="K23" s="237"/>
      <c r="L23" s="236" t="s">
        <v>128</v>
      </c>
      <c r="M23" s="237"/>
      <c r="N23" s="34" t="s">
        <v>68</v>
      </c>
      <c r="O23" s="31">
        <v>7.3090000000000002</v>
      </c>
      <c r="P23" s="110">
        <f t="shared" si="0"/>
        <v>0.75400000000000045</v>
      </c>
      <c r="Q23" s="110">
        <f t="shared" si="1"/>
        <v>0.20000000000000018</v>
      </c>
      <c r="R23" s="66">
        <v>1</v>
      </c>
      <c r="S23" s="16"/>
      <c r="T23" s="16"/>
      <c r="U23" s="16"/>
      <c r="V23" s="16"/>
      <c r="W23" s="5"/>
    </row>
    <row r="24" spans="1:23" s="2" customFormat="1" ht="18" customHeight="1">
      <c r="A24" s="14"/>
      <c r="B24" s="276"/>
      <c r="C24" s="24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6"/>
      <c r="W24" s="5"/>
    </row>
    <row r="25" spans="1:23" s="2" customFormat="1" ht="18" customHeight="1">
      <c r="A25" s="14"/>
      <c r="B25" s="276"/>
      <c r="C25" s="248"/>
      <c r="D25" s="244" t="s">
        <v>23</v>
      </c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38" t="s">
        <v>86</v>
      </c>
      <c r="W25" s="14"/>
    </row>
    <row r="26" spans="1:23" s="2" customFormat="1" ht="18" customHeight="1">
      <c r="A26" s="14"/>
      <c r="B26" s="276"/>
      <c r="C26" s="248"/>
      <c r="D26" s="245" t="s">
        <v>1</v>
      </c>
      <c r="E26" s="239" t="s">
        <v>15</v>
      </c>
      <c r="F26" s="240" t="s">
        <v>48</v>
      </c>
      <c r="G26" s="242" t="s">
        <v>20</v>
      </c>
      <c r="H26" s="253" t="s">
        <v>17</v>
      </c>
      <c r="I26" s="254"/>
      <c r="J26" s="254"/>
      <c r="K26" s="254"/>
      <c r="L26" s="254"/>
      <c r="M26" s="254"/>
      <c r="N26" s="255"/>
      <c r="O26" s="253" t="s">
        <v>18</v>
      </c>
      <c r="P26" s="254"/>
      <c r="Q26" s="254"/>
      <c r="R26" s="254"/>
      <c r="S26" s="254"/>
      <c r="T26" s="254"/>
      <c r="U26" s="255"/>
      <c r="V26" s="238"/>
      <c r="W26" s="14"/>
    </row>
    <row r="27" spans="1:23" s="2" customFormat="1" ht="18" customHeight="1">
      <c r="A27" s="14"/>
      <c r="B27" s="276"/>
      <c r="C27" s="248"/>
      <c r="D27" s="245"/>
      <c r="E27" s="239"/>
      <c r="F27" s="241"/>
      <c r="G27" s="242"/>
      <c r="H27" s="120" t="s">
        <v>92</v>
      </c>
      <c r="I27" s="33" t="s">
        <v>19</v>
      </c>
      <c r="J27" s="22">
        <v>1</v>
      </c>
      <c r="K27" s="19">
        <v>2</v>
      </c>
      <c r="L27" s="20">
        <v>3</v>
      </c>
      <c r="M27" s="21">
        <v>4</v>
      </c>
      <c r="N27" s="27">
        <v>5</v>
      </c>
      <c r="O27" s="120" t="s">
        <v>92</v>
      </c>
      <c r="P27" s="33" t="s">
        <v>19</v>
      </c>
      <c r="Q27" s="22">
        <v>1</v>
      </c>
      <c r="R27" s="19">
        <v>2</v>
      </c>
      <c r="S27" s="20">
        <v>3</v>
      </c>
      <c r="T27" s="21">
        <v>4</v>
      </c>
      <c r="U27" s="27">
        <v>5</v>
      </c>
      <c r="V27" s="238"/>
      <c r="W27" s="14"/>
    </row>
    <row r="28" spans="1:23" s="2" customFormat="1" ht="18" customHeight="1">
      <c r="A28" s="14"/>
      <c r="B28" s="276"/>
      <c r="C28" s="248"/>
      <c r="D28" s="65">
        <v>1</v>
      </c>
      <c r="E28" s="1" t="s">
        <v>81</v>
      </c>
      <c r="F28" s="35">
        <v>20</v>
      </c>
      <c r="G28" s="146">
        <f t="shared" ref="G28:G42" si="2">I28+P28-V28</f>
        <v>512.42999999999995</v>
      </c>
      <c r="H28" s="120" t="s">
        <v>103</v>
      </c>
      <c r="I28" s="99">
        <f t="shared" ref="I28:I42" si="3">SUM(J28:N28)</f>
        <v>256</v>
      </c>
      <c r="J28" s="132">
        <v>51</v>
      </c>
      <c r="K28" s="131">
        <v>52</v>
      </c>
      <c r="L28" s="131">
        <v>52</v>
      </c>
      <c r="M28" s="131">
        <v>52</v>
      </c>
      <c r="N28" s="41">
        <v>49</v>
      </c>
      <c r="O28" s="120" t="s">
        <v>102</v>
      </c>
      <c r="P28" s="98">
        <f t="shared" ref="P28:P42" si="4">SUM(Q28:U28)</f>
        <v>257.33</v>
      </c>
      <c r="Q28" s="131">
        <v>52</v>
      </c>
      <c r="R28" s="131">
        <v>52</v>
      </c>
      <c r="S28" s="131">
        <v>52</v>
      </c>
      <c r="T28" s="132">
        <v>51.33</v>
      </c>
      <c r="U28" s="133">
        <v>50</v>
      </c>
      <c r="V28" s="74">
        <v>0.9</v>
      </c>
      <c r="W28" s="14"/>
    </row>
    <row r="29" spans="1:23" s="2" customFormat="1" ht="18" customHeight="1">
      <c r="A29" s="14"/>
      <c r="B29" s="276"/>
      <c r="C29" s="248"/>
      <c r="D29" s="65">
        <v>2</v>
      </c>
      <c r="E29" s="1" t="s">
        <v>124</v>
      </c>
      <c r="F29" s="35">
        <v>18</v>
      </c>
      <c r="G29" s="146">
        <f t="shared" si="2"/>
        <v>511.41</v>
      </c>
      <c r="H29" s="120" t="s">
        <v>93</v>
      </c>
      <c r="I29" s="97">
        <f t="shared" si="3"/>
        <v>259</v>
      </c>
      <c r="J29" s="131">
        <v>52</v>
      </c>
      <c r="K29" s="131">
        <v>52</v>
      </c>
      <c r="L29" s="130">
        <v>53</v>
      </c>
      <c r="M29" s="131">
        <v>52</v>
      </c>
      <c r="N29" s="133">
        <v>50</v>
      </c>
      <c r="O29" s="120" t="s">
        <v>94</v>
      </c>
      <c r="P29" s="100">
        <f t="shared" si="4"/>
        <v>255.71</v>
      </c>
      <c r="Q29" s="131">
        <v>51.71</v>
      </c>
      <c r="R29" s="132">
        <v>51</v>
      </c>
      <c r="S29" s="132">
        <v>51</v>
      </c>
      <c r="T29" s="131">
        <v>52</v>
      </c>
      <c r="U29" s="133">
        <v>50</v>
      </c>
      <c r="V29" s="74">
        <v>3.3</v>
      </c>
      <c r="W29" s="14"/>
    </row>
    <row r="30" spans="1:23" s="2" customFormat="1" ht="18" customHeight="1">
      <c r="A30" s="14"/>
      <c r="B30" s="276"/>
      <c r="C30" s="248"/>
      <c r="D30" s="65">
        <v>3</v>
      </c>
      <c r="E30" s="1" t="s">
        <v>77</v>
      </c>
      <c r="F30" s="35">
        <v>16</v>
      </c>
      <c r="G30" s="146">
        <f t="shared" si="2"/>
        <v>508.56</v>
      </c>
      <c r="H30" s="120" t="s">
        <v>95</v>
      </c>
      <c r="I30" s="98">
        <f t="shared" si="3"/>
        <v>258</v>
      </c>
      <c r="J30" s="131">
        <v>52</v>
      </c>
      <c r="K30" s="132">
        <v>51</v>
      </c>
      <c r="L30" s="129">
        <v>54</v>
      </c>
      <c r="M30" s="132">
        <v>51</v>
      </c>
      <c r="N30" s="133">
        <v>50</v>
      </c>
      <c r="O30" s="120" t="s">
        <v>99</v>
      </c>
      <c r="P30" s="100">
        <f t="shared" si="4"/>
        <v>252.06</v>
      </c>
      <c r="Q30" s="133">
        <v>50</v>
      </c>
      <c r="R30" s="132">
        <v>51</v>
      </c>
      <c r="S30" s="131">
        <v>52.06</v>
      </c>
      <c r="T30" s="133">
        <v>50</v>
      </c>
      <c r="U30" s="41">
        <v>49</v>
      </c>
      <c r="V30" s="74">
        <v>1.5</v>
      </c>
      <c r="W30" s="14"/>
    </row>
    <row r="31" spans="1:23" s="2" customFormat="1" ht="18" customHeight="1">
      <c r="A31" s="14"/>
      <c r="B31" s="276"/>
      <c r="C31" s="248"/>
      <c r="D31" s="65">
        <v>4</v>
      </c>
      <c r="E31" s="1" t="s">
        <v>122</v>
      </c>
      <c r="F31" s="35">
        <v>15</v>
      </c>
      <c r="G31" s="146">
        <f t="shared" si="2"/>
        <v>502.89</v>
      </c>
      <c r="H31" s="120" t="s">
        <v>98</v>
      </c>
      <c r="I31" s="100">
        <f t="shared" si="3"/>
        <v>252</v>
      </c>
      <c r="J31" s="132">
        <v>51</v>
      </c>
      <c r="K31" s="132">
        <v>51</v>
      </c>
      <c r="L31" s="132">
        <v>51</v>
      </c>
      <c r="M31" s="133">
        <v>50</v>
      </c>
      <c r="N31" s="41">
        <v>49</v>
      </c>
      <c r="O31" s="120" t="s">
        <v>93</v>
      </c>
      <c r="P31" s="100">
        <f t="shared" si="4"/>
        <v>254.49</v>
      </c>
      <c r="Q31" s="132">
        <v>51.49</v>
      </c>
      <c r="R31" s="131">
        <v>52</v>
      </c>
      <c r="S31" s="132">
        <v>51</v>
      </c>
      <c r="T31" s="132">
        <v>51</v>
      </c>
      <c r="U31" s="41">
        <v>49</v>
      </c>
      <c r="V31" s="74">
        <v>3.6</v>
      </c>
      <c r="W31" s="14"/>
    </row>
    <row r="32" spans="1:23" s="2" customFormat="1" ht="18" customHeight="1">
      <c r="A32" s="14"/>
      <c r="B32" s="276"/>
      <c r="C32" s="248"/>
      <c r="D32" s="65">
        <v>5</v>
      </c>
      <c r="E32" s="1" t="s">
        <v>113</v>
      </c>
      <c r="F32" s="35">
        <v>14</v>
      </c>
      <c r="G32" s="146">
        <f t="shared" si="2"/>
        <v>501.04</v>
      </c>
      <c r="H32" s="120" t="s">
        <v>94</v>
      </c>
      <c r="I32" s="100">
        <f t="shared" si="3"/>
        <v>250</v>
      </c>
      <c r="J32" s="133">
        <v>50</v>
      </c>
      <c r="K32" s="132">
        <v>51</v>
      </c>
      <c r="L32" s="132">
        <v>51</v>
      </c>
      <c r="M32" s="41">
        <v>49</v>
      </c>
      <c r="N32" s="41">
        <v>49</v>
      </c>
      <c r="O32" s="120" t="s">
        <v>95</v>
      </c>
      <c r="P32" s="97">
        <f t="shared" si="4"/>
        <v>258.24</v>
      </c>
      <c r="Q32" s="132">
        <v>51</v>
      </c>
      <c r="R32" s="130">
        <v>53</v>
      </c>
      <c r="S32" s="131">
        <v>52</v>
      </c>
      <c r="T32" s="132">
        <v>51</v>
      </c>
      <c r="U32" s="132">
        <v>51.24</v>
      </c>
      <c r="V32" s="148">
        <v>7.2</v>
      </c>
      <c r="W32" s="14"/>
    </row>
    <row r="33" spans="1:23" s="2" customFormat="1" ht="18" customHeight="1">
      <c r="A33" s="14"/>
      <c r="B33" s="276"/>
      <c r="C33" s="248"/>
      <c r="D33" s="65">
        <v>6</v>
      </c>
      <c r="E33" s="1" t="s">
        <v>125</v>
      </c>
      <c r="F33" s="35">
        <v>13</v>
      </c>
      <c r="G33" s="146">
        <f t="shared" si="2"/>
        <v>500.61</v>
      </c>
      <c r="H33" s="120" t="s">
        <v>102</v>
      </c>
      <c r="I33" s="100">
        <f t="shared" si="3"/>
        <v>250</v>
      </c>
      <c r="J33" s="41">
        <v>49</v>
      </c>
      <c r="K33" s="133">
        <v>50</v>
      </c>
      <c r="L33" s="131">
        <v>52</v>
      </c>
      <c r="M33" s="132">
        <v>51</v>
      </c>
      <c r="N33" s="41">
        <v>48</v>
      </c>
      <c r="O33" s="120" t="s">
        <v>98</v>
      </c>
      <c r="P33" s="100">
        <f t="shared" si="4"/>
        <v>253.01</v>
      </c>
      <c r="Q33" s="133">
        <v>50</v>
      </c>
      <c r="R33" s="131">
        <v>52.01</v>
      </c>
      <c r="S33" s="132">
        <v>51</v>
      </c>
      <c r="T33" s="132">
        <v>51</v>
      </c>
      <c r="U33" s="41">
        <v>49</v>
      </c>
      <c r="V33" s="74">
        <v>2.4</v>
      </c>
      <c r="W33" s="14"/>
    </row>
    <row r="34" spans="1:23" s="2" customFormat="1" ht="18" customHeight="1">
      <c r="A34" s="14"/>
      <c r="B34" s="276"/>
      <c r="C34" s="248"/>
      <c r="D34" s="65">
        <v>7</v>
      </c>
      <c r="E34" s="1" t="s">
        <v>76</v>
      </c>
      <c r="F34" s="35">
        <v>12</v>
      </c>
      <c r="G34" s="146">
        <f t="shared" si="2"/>
        <v>500</v>
      </c>
      <c r="H34" s="120" t="s">
        <v>97</v>
      </c>
      <c r="I34" s="26">
        <f t="shared" si="3"/>
        <v>246</v>
      </c>
      <c r="J34" s="133">
        <v>50</v>
      </c>
      <c r="K34" s="133">
        <v>50</v>
      </c>
      <c r="L34" s="41">
        <v>49</v>
      </c>
      <c r="M34" s="41">
        <v>49</v>
      </c>
      <c r="N34" s="41">
        <v>48</v>
      </c>
      <c r="O34" s="120" t="s">
        <v>103</v>
      </c>
      <c r="P34" s="99">
        <f t="shared" si="4"/>
        <v>254.6</v>
      </c>
      <c r="Q34" s="132">
        <v>51</v>
      </c>
      <c r="R34" s="132">
        <v>51</v>
      </c>
      <c r="S34" s="131">
        <v>51.6</v>
      </c>
      <c r="T34" s="132">
        <v>51</v>
      </c>
      <c r="U34" s="133">
        <v>50</v>
      </c>
      <c r="V34" s="147">
        <v>0.6</v>
      </c>
      <c r="W34" s="14"/>
    </row>
    <row r="35" spans="1:23" s="2" customFormat="1" ht="18" customHeight="1">
      <c r="A35" s="14"/>
      <c r="B35" s="276"/>
      <c r="C35" s="248"/>
      <c r="D35" s="65">
        <v>8</v>
      </c>
      <c r="E35" s="1" t="s">
        <v>116</v>
      </c>
      <c r="F35" s="35">
        <v>11</v>
      </c>
      <c r="G35" s="73">
        <f t="shared" si="2"/>
        <v>496.96</v>
      </c>
      <c r="H35" s="120" t="s">
        <v>137</v>
      </c>
      <c r="I35" s="26">
        <f t="shared" si="3"/>
        <v>247</v>
      </c>
      <c r="J35" s="41">
        <v>49</v>
      </c>
      <c r="K35" s="133">
        <v>50</v>
      </c>
      <c r="L35" s="133">
        <v>50</v>
      </c>
      <c r="M35" s="133">
        <v>50</v>
      </c>
      <c r="N35" s="41">
        <v>48</v>
      </c>
      <c r="O35" s="120" t="s">
        <v>105</v>
      </c>
      <c r="P35" s="100">
        <f t="shared" si="4"/>
        <v>254.16</v>
      </c>
      <c r="Q35" s="133">
        <v>50</v>
      </c>
      <c r="R35" s="131">
        <v>52.16</v>
      </c>
      <c r="S35" s="131">
        <v>52</v>
      </c>
      <c r="T35" s="132">
        <v>51</v>
      </c>
      <c r="U35" s="41">
        <v>49</v>
      </c>
      <c r="V35" s="74">
        <v>4.2</v>
      </c>
      <c r="W35" s="14"/>
    </row>
    <row r="36" spans="1:23" s="2" customFormat="1" ht="18" customHeight="1">
      <c r="A36" s="14"/>
      <c r="B36" s="276"/>
      <c r="C36" s="248"/>
      <c r="D36" s="65">
        <v>9</v>
      </c>
      <c r="E36" s="1" t="s">
        <v>83</v>
      </c>
      <c r="F36" s="35">
        <v>10</v>
      </c>
      <c r="G36" s="73">
        <f t="shared" si="2"/>
        <v>496.64000000000004</v>
      </c>
      <c r="H36" s="120" t="s">
        <v>105</v>
      </c>
      <c r="I36" s="26">
        <f t="shared" si="3"/>
        <v>249.37</v>
      </c>
      <c r="J36" s="133">
        <v>50</v>
      </c>
      <c r="K36" s="132">
        <v>51</v>
      </c>
      <c r="L36" s="132">
        <v>51</v>
      </c>
      <c r="M36" s="133">
        <v>50</v>
      </c>
      <c r="N36" s="41">
        <v>47.37</v>
      </c>
      <c r="O36" s="120" t="s">
        <v>100</v>
      </c>
      <c r="P36" s="26">
        <f t="shared" si="4"/>
        <v>248.47</v>
      </c>
      <c r="Q36" s="41">
        <v>49</v>
      </c>
      <c r="R36" s="132">
        <v>51</v>
      </c>
      <c r="S36" s="132">
        <v>51.47</v>
      </c>
      <c r="T36" s="133">
        <v>50</v>
      </c>
      <c r="U36" s="41">
        <v>47</v>
      </c>
      <c r="V36" s="74">
        <v>1.2</v>
      </c>
      <c r="W36" s="14"/>
    </row>
    <row r="37" spans="1:23" s="2" customFormat="1" ht="18" customHeight="1">
      <c r="A37" s="14"/>
      <c r="B37" s="276"/>
      <c r="C37" s="248"/>
      <c r="D37" s="65">
        <v>10</v>
      </c>
      <c r="E37" s="1" t="s">
        <v>121</v>
      </c>
      <c r="F37" s="35">
        <v>9</v>
      </c>
      <c r="G37" s="73">
        <f t="shared" si="2"/>
        <v>494.78</v>
      </c>
      <c r="H37" s="120" t="s">
        <v>99</v>
      </c>
      <c r="I37" s="26">
        <f t="shared" si="3"/>
        <v>248.25</v>
      </c>
      <c r="J37" s="133">
        <v>50</v>
      </c>
      <c r="K37" s="133">
        <v>50</v>
      </c>
      <c r="L37" s="133">
        <v>50</v>
      </c>
      <c r="M37" s="133">
        <v>50</v>
      </c>
      <c r="N37" s="41">
        <v>48.25</v>
      </c>
      <c r="O37" s="120" t="s">
        <v>96</v>
      </c>
      <c r="P37" s="26">
        <f t="shared" si="4"/>
        <v>247.13</v>
      </c>
      <c r="Q37" s="133">
        <v>50.13</v>
      </c>
      <c r="R37" s="132">
        <v>51</v>
      </c>
      <c r="S37" s="41">
        <v>49</v>
      </c>
      <c r="T37" s="133">
        <v>50</v>
      </c>
      <c r="U37" s="41">
        <v>47</v>
      </c>
      <c r="V37" s="147">
        <v>0.6</v>
      </c>
      <c r="W37" s="14"/>
    </row>
    <row r="38" spans="1:23" s="2" customFormat="1" ht="18" customHeight="1">
      <c r="A38" s="14"/>
      <c r="B38" s="276"/>
      <c r="C38" s="248"/>
      <c r="D38" s="65">
        <v>11</v>
      </c>
      <c r="E38" s="1" t="s">
        <v>119</v>
      </c>
      <c r="F38" s="35">
        <v>8</v>
      </c>
      <c r="G38" s="73">
        <f t="shared" si="2"/>
        <v>493.29</v>
      </c>
      <c r="H38" s="120" t="s">
        <v>106</v>
      </c>
      <c r="I38" s="100">
        <f t="shared" si="3"/>
        <v>250</v>
      </c>
      <c r="J38" s="133">
        <v>50</v>
      </c>
      <c r="K38" s="132">
        <v>51</v>
      </c>
      <c r="L38" s="132">
        <v>51</v>
      </c>
      <c r="M38" s="41">
        <v>49</v>
      </c>
      <c r="N38" s="41">
        <v>49</v>
      </c>
      <c r="O38" s="120" t="s">
        <v>101</v>
      </c>
      <c r="P38" s="26">
        <f t="shared" si="4"/>
        <v>244.19</v>
      </c>
      <c r="Q38" s="41">
        <v>48</v>
      </c>
      <c r="R38" s="133">
        <v>50</v>
      </c>
      <c r="S38" s="133">
        <v>50</v>
      </c>
      <c r="T38" s="41">
        <v>48</v>
      </c>
      <c r="U38" s="41">
        <v>48.19</v>
      </c>
      <c r="V38" s="74">
        <v>0.9</v>
      </c>
      <c r="W38" s="14"/>
    </row>
    <row r="39" spans="1:23" s="2" customFormat="1" ht="18" customHeight="1">
      <c r="A39" s="14"/>
      <c r="B39" s="276"/>
      <c r="C39" s="248"/>
      <c r="D39" s="65">
        <v>12</v>
      </c>
      <c r="E39" s="1" t="s">
        <v>115</v>
      </c>
      <c r="F39" s="35">
        <v>7</v>
      </c>
      <c r="G39" s="73">
        <f t="shared" si="2"/>
        <v>489.46000000000004</v>
      </c>
      <c r="H39" s="120" t="s">
        <v>100</v>
      </c>
      <c r="I39" s="26">
        <f t="shared" si="3"/>
        <v>246.51</v>
      </c>
      <c r="J39" s="41">
        <v>49</v>
      </c>
      <c r="K39" s="133">
        <v>50</v>
      </c>
      <c r="L39" s="133">
        <v>50</v>
      </c>
      <c r="M39" s="133">
        <v>50</v>
      </c>
      <c r="N39" s="41">
        <v>47.51</v>
      </c>
      <c r="O39" s="120" t="s">
        <v>137</v>
      </c>
      <c r="P39" s="26">
        <f t="shared" si="4"/>
        <v>245.35</v>
      </c>
      <c r="Q39" s="41">
        <v>48</v>
      </c>
      <c r="R39" s="133">
        <v>50</v>
      </c>
      <c r="S39" s="132">
        <v>51</v>
      </c>
      <c r="T39" s="41">
        <v>49.35</v>
      </c>
      <c r="U39" s="41">
        <v>47</v>
      </c>
      <c r="V39" s="74">
        <v>2.4</v>
      </c>
      <c r="W39" s="14"/>
    </row>
    <row r="40" spans="1:23" s="2" customFormat="1" ht="18" customHeight="1">
      <c r="A40" s="14"/>
      <c r="B40" s="276"/>
      <c r="C40" s="248"/>
      <c r="D40" s="65">
        <v>13</v>
      </c>
      <c r="E40" s="1" t="s">
        <v>54</v>
      </c>
      <c r="F40" s="35">
        <v>6</v>
      </c>
      <c r="G40" s="73">
        <f t="shared" si="2"/>
        <v>489.21000000000004</v>
      </c>
      <c r="H40" s="120" t="s">
        <v>96</v>
      </c>
      <c r="I40" s="26">
        <f t="shared" si="3"/>
        <v>244</v>
      </c>
      <c r="J40" s="41">
        <v>49</v>
      </c>
      <c r="K40" s="41">
        <v>49</v>
      </c>
      <c r="L40" s="133">
        <v>50</v>
      </c>
      <c r="M40" s="41">
        <v>49</v>
      </c>
      <c r="N40" s="41">
        <v>47</v>
      </c>
      <c r="O40" s="120" t="s">
        <v>97</v>
      </c>
      <c r="P40" s="26">
        <f t="shared" si="4"/>
        <v>247.61</v>
      </c>
      <c r="Q40" s="133">
        <v>50</v>
      </c>
      <c r="R40" s="41">
        <v>49</v>
      </c>
      <c r="S40" s="132">
        <v>51</v>
      </c>
      <c r="T40" s="133">
        <v>49.61</v>
      </c>
      <c r="U40" s="41">
        <v>48</v>
      </c>
      <c r="V40" s="74">
        <v>2.4</v>
      </c>
      <c r="W40" s="14"/>
    </row>
    <row r="41" spans="1:23" s="2" customFormat="1" ht="18" customHeight="1">
      <c r="A41" s="14"/>
      <c r="B41" s="276"/>
      <c r="C41" s="248"/>
      <c r="D41" s="65">
        <v>14</v>
      </c>
      <c r="E41" s="1" t="s">
        <v>120</v>
      </c>
      <c r="F41" s="35">
        <v>5</v>
      </c>
      <c r="G41" s="73">
        <f t="shared" si="2"/>
        <v>481.7</v>
      </c>
      <c r="H41" s="120" t="s">
        <v>104</v>
      </c>
      <c r="I41" s="26">
        <f t="shared" si="3"/>
        <v>237.14</v>
      </c>
      <c r="J41" s="41">
        <v>47</v>
      </c>
      <c r="K41" s="41">
        <v>48</v>
      </c>
      <c r="L41" s="41">
        <v>49</v>
      </c>
      <c r="M41" s="41">
        <v>48</v>
      </c>
      <c r="N41" s="41">
        <v>45.14</v>
      </c>
      <c r="O41" s="120" t="s">
        <v>106</v>
      </c>
      <c r="P41" s="26">
        <f t="shared" si="4"/>
        <v>247.86</v>
      </c>
      <c r="Q41" s="41">
        <v>49</v>
      </c>
      <c r="R41" s="132">
        <v>50.86</v>
      </c>
      <c r="S41" s="133">
        <v>50</v>
      </c>
      <c r="T41" s="133">
        <v>50</v>
      </c>
      <c r="U41" s="41">
        <v>48</v>
      </c>
      <c r="V41" s="74">
        <v>3.3</v>
      </c>
      <c r="W41" s="14"/>
    </row>
    <row r="42" spans="1:23" s="2" customFormat="1" ht="18" customHeight="1">
      <c r="A42" s="14"/>
      <c r="B42" s="276"/>
      <c r="C42" s="248"/>
      <c r="D42" s="65">
        <v>15</v>
      </c>
      <c r="E42" s="1" t="s">
        <v>118</v>
      </c>
      <c r="F42" s="35">
        <v>4</v>
      </c>
      <c r="G42" s="73">
        <f t="shared" si="2"/>
        <v>476.03000000000003</v>
      </c>
      <c r="H42" s="120" t="s">
        <v>101</v>
      </c>
      <c r="I42" s="26">
        <f t="shared" si="3"/>
        <v>240.81</v>
      </c>
      <c r="J42" s="41">
        <v>48</v>
      </c>
      <c r="K42" s="41">
        <v>48</v>
      </c>
      <c r="L42" s="41">
        <v>49</v>
      </c>
      <c r="M42" s="41">
        <v>48</v>
      </c>
      <c r="N42" s="41">
        <v>47.81</v>
      </c>
      <c r="O42" s="120" t="s">
        <v>104</v>
      </c>
      <c r="P42" s="26">
        <f t="shared" si="4"/>
        <v>240.92000000000002</v>
      </c>
      <c r="Q42" s="41">
        <v>48</v>
      </c>
      <c r="R42" s="41">
        <v>48</v>
      </c>
      <c r="S42" s="41">
        <v>49</v>
      </c>
      <c r="T42" s="41">
        <v>49</v>
      </c>
      <c r="U42" s="41">
        <v>46.92</v>
      </c>
      <c r="V42" s="74">
        <v>5.7</v>
      </c>
      <c r="W42" s="14"/>
    </row>
    <row r="43" spans="1:23" s="2" customFormat="1" ht="18" customHeight="1">
      <c r="A43" s="14"/>
      <c r="B43" s="276"/>
      <c r="C43" s="14"/>
      <c r="D43" s="14"/>
      <c r="E43" s="128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s="2" customFormat="1" ht="18" customHeight="1">
      <c r="A44" s="14"/>
      <c r="B44" s="276"/>
      <c r="C44" s="42"/>
      <c r="D44" s="32"/>
      <c r="E44" s="42"/>
      <c r="F44" s="32"/>
      <c r="G44" s="42"/>
      <c r="H44" s="32"/>
      <c r="I44" s="42"/>
      <c r="J44" s="32"/>
      <c r="K44" s="42"/>
      <c r="L44" s="32"/>
      <c r="M44" s="42"/>
      <c r="N44" s="32"/>
      <c r="O44" s="42"/>
      <c r="P44" s="32"/>
      <c r="Q44" s="42"/>
      <c r="R44" s="32"/>
      <c r="S44" s="42"/>
      <c r="T44" s="32"/>
      <c r="U44" s="42"/>
      <c r="V44" s="32"/>
      <c r="W44" s="14"/>
    </row>
    <row r="45" spans="1:23" s="2" customFormat="1" ht="18" customHeight="1">
      <c r="A45" s="14"/>
      <c r="B45" s="27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4"/>
    </row>
    <row r="46" spans="1:23" s="2" customFormat="1" ht="18" customHeight="1">
      <c r="A46" s="14"/>
      <c r="B46" s="276"/>
      <c r="C46" s="248" t="s">
        <v>22</v>
      </c>
      <c r="D46" s="244" t="s">
        <v>135</v>
      </c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52"/>
      <c r="Q46" s="16"/>
      <c r="R46" s="16"/>
      <c r="S46" s="16"/>
      <c r="T46" s="16"/>
      <c r="U46" s="16"/>
      <c r="V46" s="16"/>
      <c r="W46" s="16"/>
    </row>
    <row r="47" spans="1:23" s="2" customFormat="1" ht="18" customHeight="1">
      <c r="A47" s="14"/>
      <c r="B47" s="276"/>
      <c r="C47" s="248"/>
      <c r="D47" s="233" t="s">
        <v>1</v>
      </c>
      <c r="E47" s="239" t="s">
        <v>15</v>
      </c>
      <c r="F47" s="239" t="s">
        <v>72</v>
      </c>
      <c r="G47" s="239"/>
      <c r="H47" s="239" t="s">
        <v>5</v>
      </c>
      <c r="I47" s="239"/>
      <c r="J47" s="234" t="s">
        <v>0</v>
      </c>
      <c r="K47" s="234"/>
      <c r="L47" s="249" t="s">
        <v>11</v>
      </c>
      <c r="M47" s="249"/>
      <c r="N47" s="250" t="s">
        <v>30</v>
      </c>
      <c r="O47" s="251" t="s">
        <v>3</v>
      </c>
      <c r="P47" s="277" t="s">
        <v>109</v>
      </c>
      <c r="Q47" s="277"/>
      <c r="R47" s="243" t="s">
        <v>87</v>
      </c>
      <c r="S47" s="16"/>
      <c r="T47" s="16"/>
      <c r="U47" s="16"/>
      <c r="V47" s="16"/>
      <c r="W47" s="16"/>
    </row>
    <row r="48" spans="1:23" s="2" customFormat="1" ht="18" customHeight="1">
      <c r="A48" s="14"/>
      <c r="B48" s="276"/>
      <c r="C48" s="248"/>
      <c r="D48" s="233"/>
      <c r="E48" s="239"/>
      <c r="F48" s="239"/>
      <c r="G48" s="239"/>
      <c r="H48" s="239"/>
      <c r="I48" s="239"/>
      <c r="J48" s="234"/>
      <c r="K48" s="234"/>
      <c r="L48" s="249"/>
      <c r="M48" s="249"/>
      <c r="N48" s="250"/>
      <c r="O48" s="251"/>
      <c r="P48" s="109" t="s">
        <v>107</v>
      </c>
      <c r="Q48" s="109" t="s">
        <v>108</v>
      </c>
      <c r="R48" s="243"/>
      <c r="S48" s="16"/>
      <c r="T48" s="16"/>
      <c r="U48" s="16"/>
      <c r="V48" s="16"/>
      <c r="W48" s="16"/>
    </row>
    <row r="49" spans="1:23" s="2" customFormat="1" ht="18" customHeight="1">
      <c r="A49" s="14"/>
      <c r="B49" s="276"/>
      <c r="C49" s="248"/>
      <c r="D49" s="121">
        <v>1</v>
      </c>
      <c r="E49" s="1" t="s">
        <v>113</v>
      </c>
      <c r="F49" s="236" t="s">
        <v>74</v>
      </c>
      <c r="G49" s="237"/>
      <c r="H49" s="236" t="s">
        <v>39</v>
      </c>
      <c r="I49" s="237"/>
      <c r="J49" s="236" t="s">
        <v>67</v>
      </c>
      <c r="K49" s="237"/>
      <c r="L49" s="236" t="s">
        <v>126</v>
      </c>
      <c r="M49" s="237"/>
      <c r="N49" s="34" t="s">
        <v>24</v>
      </c>
      <c r="O49" s="88">
        <v>6.5709999999999997</v>
      </c>
      <c r="P49" s="111"/>
      <c r="Q49" s="111"/>
      <c r="R49" s="68">
        <v>3</v>
      </c>
      <c r="S49" s="16"/>
      <c r="T49" s="16"/>
      <c r="U49" s="16"/>
      <c r="V49" s="16"/>
      <c r="W49" s="16"/>
    </row>
    <row r="50" spans="1:23" s="2" customFormat="1" ht="18" customHeight="1">
      <c r="A50" s="14"/>
      <c r="B50" s="276"/>
      <c r="C50" s="248"/>
      <c r="D50" s="121">
        <v>2</v>
      </c>
      <c r="E50" s="1" t="s">
        <v>81</v>
      </c>
      <c r="F50" s="236" t="s">
        <v>114</v>
      </c>
      <c r="G50" s="237"/>
      <c r="H50" s="236" t="s">
        <v>70</v>
      </c>
      <c r="I50" s="237"/>
      <c r="J50" s="236" t="s">
        <v>69</v>
      </c>
      <c r="K50" s="237"/>
      <c r="L50" s="236" t="s">
        <v>90</v>
      </c>
      <c r="M50" s="237"/>
      <c r="N50" s="34" t="s">
        <v>24</v>
      </c>
      <c r="O50" s="88">
        <v>6.6829999999999998</v>
      </c>
      <c r="P50" s="126">
        <f>O50-$O$49</f>
        <v>0.1120000000000001</v>
      </c>
      <c r="Q50" s="127"/>
      <c r="R50" s="67">
        <v>2</v>
      </c>
      <c r="S50" s="16"/>
      <c r="T50" s="16"/>
      <c r="U50" s="16"/>
      <c r="V50" s="16"/>
      <c r="W50" s="16"/>
    </row>
    <row r="51" spans="1:23" s="2" customFormat="1" ht="18" customHeight="1">
      <c r="A51" s="14"/>
      <c r="B51" s="276"/>
      <c r="C51" s="248"/>
      <c r="D51" s="121">
        <v>3</v>
      </c>
      <c r="E51" s="1" t="s">
        <v>124</v>
      </c>
      <c r="F51" s="236" t="s">
        <v>39</v>
      </c>
      <c r="G51" s="237"/>
      <c r="H51" s="236" t="s">
        <v>78</v>
      </c>
      <c r="I51" s="237"/>
      <c r="J51" s="236" t="s">
        <v>67</v>
      </c>
      <c r="K51" s="237"/>
      <c r="L51" s="236" t="s">
        <v>123</v>
      </c>
      <c r="M51" s="237"/>
      <c r="N51" s="34" t="s">
        <v>24</v>
      </c>
      <c r="O51" s="88">
        <v>6.7190000000000003</v>
      </c>
      <c r="P51" s="126">
        <f t="shared" ref="P51:P63" si="5">O51-$O$49</f>
        <v>0.14800000000000058</v>
      </c>
      <c r="Q51" s="114">
        <f>O51-O50</f>
        <v>3.6000000000000476E-2</v>
      </c>
      <c r="R51" s="66">
        <v>1</v>
      </c>
      <c r="S51" s="16"/>
      <c r="T51" s="16"/>
      <c r="U51" s="16"/>
      <c r="V51" s="16"/>
      <c r="W51" s="16"/>
    </row>
    <row r="52" spans="1:23" s="2" customFormat="1" ht="18" customHeight="1">
      <c r="A52" s="14"/>
      <c r="B52" s="276"/>
      <c r="C52" s="248"/>
      <c r="D52" s="121">
        <v>4</v>
      </c>
      <c r="E52" s="1" t="s">
        <v>125</v>
      </c>
      <c r="F52" s="236" t="s">
        <v>40</v>
      </c>
      <c r="G52" s="237"/>
      <c r="H52" s="236" t="s">
        <v>114</v>
      </c>
      <c r="I52" s="237"/>
      <c r="J52" s="236" t="s">
        <v>130</v>
      </c>
      <c r="K52" s="237"/>
      <c r="L52" s="236" t="s">
        <v>41</v>
      </c>
      <c r="M52" s="237"/>
      <c r="N52" s="34" t="s">
        <v>24</v>
      </c>
      <c r="O52" s="88">
        <v>6.7220000000000004</v>
      </c>
      <c r="P52" s="126">
        <f t="shared" si="5"/>
        <v>0.15100000000000069</v>
      </c>
      <c r="Q52" s="119">
        <f t="shared" ref="Q52:Q63" si="6">O52-O51</f>
        <v>3.0000000000001137E-3</v>
      </c>
      <c r="R52" s="70">
        <v>5</v>
      </c>
      <c r="S52" s="16"/>
      <c r="T52" s="16"/>
      <c r="U52" s="16"/>
      <c r="V52" s="16"/>
      <c r="W52" s="16"/>
    </row>
    <row r="53" spans="1:23" s="2" customFormat="1" ht="18" customHeight="1" thickBot="1">
      <c r="A53" s="14"/>
      <c r="B53" s="276"/>
      <c r="C53" s="248"/>
      <c r="D53" s="121">
        <v>5</v>
      </c>
      <c r="E53" s="94" t="s">
        <v>76</v>
      </c>
      <c r="F53" s="256" t="s">
        <v>70</v>
      </c>
      <c r="G53" s="257"/>
      <c r="H53" s="256" t="s">
        <v>2</v>
      </c>
      <c r="I53" s="257"/>
      <c r="J53" s="256" t="s">
        <v>65</v>
      </c>
      <c r="K53" s="257"/>
      <c r="L53" s="256" t="s">
        <v>90</v>
      </c>
      <c r="M53" s="257"/>
      <c r="N53" s="95" t="s">
        <v>16</v>
      </c>
      <c r="O53" s="136">
        <v>6.7329999999999997</v>
      </c>
      <c r="P53" s="137">
        <f t="shared" si="5"/>
        <v>0.16199999999999992</v>
      </c>
      <c r="Q53" s="115">
        <f t="shared" si="6"/>
        <v>1.0999999999999233E-2</v>
      </c>
      <c r="R53" s="69">
        <v>4</v>
      </c>
      <c r="S53" s="14"/>
      <c r="T53" s="14"/>
      <c r="U53" s="14"/>
      <c r="V53" s="14"/>
      <c r="W53" s="14"/>
    </row>
    <row r="54" spans="1:23" s="2" customFormat="1" ht="18" customHeight="1" thickTop="1">
      <c r="A54" s="14"/>
      <c r="B54" s="276"/>
      <c r="C54" s="248"/>
      <c r="D54" s="121">
        <v>6</v>
      </c>
      <c r="E54" s="57" t="s">
        <v>122</v>
      </c>
      <c r="F54" s="246" t="s">
        <v>78</v>
      </c>
      <c r="G54" s="247"/>
      <c r="H54" s="246" t="s">
        <v>40</v>
      </c>
      <c r="I54" s="247"/>
      <c r="J54" s="246" t="s">
        <v>67</v>
      </c>
      <c r="K54" s="247"/>
      <c r="L54" s="246" t="s">
        <v>128</v>
      </c>
      <c r="M54" s="247"/>
      <c r="N54" s="91" t="s">
        <v>24</v>
      </c>
      <c r="O54" s="134">
        <v>6.7530000000000001</v>
      </c>
      <c r="P54" s="135">
        <f t="shared" si="5"/>
        <v>0.18200000000000038</v>
      </c>
      <c r="Q54" s="116">
        <f t="shared" si="6"/>
        <v>2.0000000000000462E-2</v>
      </c>
      <c r="R54" s="68">
        <v>3</v>
      </c>
      <c r="S54" s="14"/>
      <c r="T54" s="66">
        <v>1</v>
      </c>
      <c r="U54" s="14"/>
      <c r="V54" s="14"/>
      <c r="W54" s="14"/>
    </row>
    <row r="55" spans="1:23" s="2" customFormat="1" ht="18" customHeight="1">
      <c r="A55" s="14"/>
      <c r="B55" s="276"/>
      <c r="C55" s="248"/>
      <c r="D55" s="121">
        <v>7</v>
      </c>
      <c r="E55" s="1" t="s">
        <v>83</v>
      </c>
      <c r="F55" s="236" t="s">
        <v>84</v>
      </c>
      <c r="G55" s="237"/>
      <c r="H55" s="236" t="s">
        <v>85</v>
      </c>
      <c r="I55" s="237"/>
      <c r="J55" s="236" t="s">
        <v>134</v>
      </c>
      <c r="K55" s="237"/>
      <c r="L55" s="236" t="s">
        <v>41</v>
      </c>
      <c r="M55" s="237"/>
      <c r="N55" s="34" t="s">
        <v>68</v>
      </c>
      <c r="O55" s="88">
        <v>6.758</v>
      </c>
      <c r="P55" s="126">
        <f t="shared" si="5"/>
        <v>0.18700000000000028</v>
      </c>
      <c r="Q55" s="119">
        <f t="shared" si="6"/>
        <v>4.9999999999998934E-3</v>
      </c>
      <c r="R55" s="70">
        <v>5</v>
      </c>
      <c r="S55" s="14"/>
      <c r="T55" s="67">
        <v>2</v>
      </c>
      <c r="U55" s="14"/>
      <c r="V55" s="14"/>
      <c r="W55" s="14"/>
    </row>
    <row r="56" spans="1:23" s="2" customFormat="1" ht="18" customHeight="1">
      <c r="A56" s="14"/>
      <c r="B56" s="276"/>
      <c r="C56" s="248"/>
      <c r="D56" s="121">
        <v>8</v>
      </c>
      <c r="E56" s="1" t="s">
        <v>115</v>
      </c>
      <c r="F56" s="236" t="s">
        <v>117</v>
      </c>
      <c r="G56" s="237"/>
      <c r="H56" s="236" t="s">
        <v>84</v>
      </c>
      <c r="I56" s="237"/>
      <c r="J56" s="236" t="s">
        <v>91</v>
      </c>
      <c r="K56" s="237"/>
      <c r="L56" s="236" t="s">
        <v>128</v>
      </c>
      <c r="M56" s="237"/>
      <c r="N56" s="34" t="s">
        <v>68</v>
      </c>
      <c r="O56" s="89">
        <v>6.8209999999999997</v>
      </c>
      <c r="P56" s="126">
        <f t="shared" si="5"/>
        <v>0.25</v>
      </c>
      <c r="Q56" s="114">
        <f t="shared" si="6"/>
        <v>6.2999999999999723E-2</v>
      </c>
      <c r="R56" s="66">
        <v>1</v>
      </c>
      <c r="S56" s="14"/>
      <c r="T56" s="68">
        <v>3</v>
      </c>
      <c r="U56" s="14"/>
      <c r="V56" s="14"/>
      <c r="W56" s="14"/>
    </row>
    <row r="57" spans="1:23" s="2" customFormat="1" ht="18" customHeight="1">
      <c r="A57" s="14"/>
      <c r="B57" s="276"/>
      <c r="C57" s="248"/>
      <c r="D57" s="121">
        <v>9</v>
      </c>
      <c r="E57" s="1" t="s">
        <v>54</v>
      </c>
      <c r="F57" s="236" t="s">
        <v>2</v>
      </c>
      <c r="G57" s="237"/>
      <c r="H57" s="236" t="s">
        <v>66</v>
      </c>
      <c r="I57" s="237"/>
      <c r="J57" s="236" t="s">
        <v>65</v>
      </c>
      <c r="K57" s="237"/>
      <c r="L57" s="236" t="s">
        <v>127</v>
      </c>
      <c r="M57" s="237"/>
      <c r="N57" s="34" t="s">
        <v>68</v>
      </c>
      <c r="O57" s="89">
        <v>6.835</v>
      </c>
      <c r="P57" s="126">
        <f t="shared" si="5"/>
        <v>0.26400000000000023</v>
      </c>
      <c r="Q57" s="114">
        <f t="shared" si="6"/>
        <v>1.4000000000000234E-2</v>
      </c>
      <c r="R57" s="69">
        <v>4</v>
      </c>
      <c r="S57" s="14"/>
      <c r="T57" s="69">
        <v>4</v>
      </c>
      <c r="U57" s="14"/>
      <c r="V57" s="14"/>
      <c r="W57" s="14"/>
    </row>
    <row r="58" spans="1:23" s="2" customFormat="1" ht="18" customHeight="1" thickBot="1">
      <c r="A58" s="14"/>
      <c r="B58" s="276"/>
      <c r="C58" s="248"/>
      <c r="D58" s="121">
        <v>10</v>
      </c>
      <c r="E58" s="94" t="s">
        <v>116</v>
      </c>
      <c r="F58" s="256" t="s">
        <v>85</v>
      </c>
      <c r="G58" s="257"/>
      <c r="H58" s="256" t="s">
        <v>117</v>
      </c>
      <c r="I58" s="257"/>
      <c r="J58" s="256" t="s">
        <v>132</v>
      </c>
      <c r="K58" s="257"/>
      <c r="L58" s="256" t="s">
        <v>73</v>
      </c>
      <c r="M58" s="257"/>
      <c r="N58" s="95" t="s">
        <v>68</v>
      </c>
      <c r="O58" s="96">
        <v>6.8390000000000004</v>
      </c>
      <c r="P58" s="137">
        <f t="shared" si="5"/>
        <v>0.26800000000000068</v>
      </c>
      <c r="Q58" s="118">
        <f t="shared" si="6"/>
        <v>4.0000000000004476E-3</v>
      </c>
      <c r="R58" s="67">
        <v>2</v>
      </c>
      <c r="S58" s="14"/>
      <c r="T58" s="70">
        <v>5</v>
      </c>
      <c r="U58" s="14"/>
      <c r="V58" s="14"/>
      <c r="W58" s="14"/>
    </row>
    <row r="59" spans="1:23" s="2" customFormat="1" ht="18" customHeight="1" thickTop="1">
      <c r="A59" s="14"/>
      <c r="B59" s="276"/>
      <c r="C59" s="248"/>
      <c r="D59" s="121">
        <v>11</v>
      </c>
      <c r="E59" s="57" t="s">
        <v>120</v>
      </c>
      <c r="F59" s="246" t="s">
        <v>82</v>
      </c>
      <c r="G59" s="247"/>
      <c r="H59" s="246" t="s">
        <v>71</v>
      </c>
      <c r="I59" s="247"/>
      <c r="J59" s="246" t="s">
        <v>69</v>
      </c>
      <c r="K59" s="247"/>
      <c r="L59" s="246" t="s">
        <v>128</v>
      </c>
      <c r="M59" s="247"/>
      <c r="N59" s="91" t="s">
        <v>68</v>
      </c>
      <c r="O59" s="92">
        <v>6.843</v>
      </c>
      <c r="P59" s="135">
        <f t="shared" si="5"/>
        <v>0.27200000000000024</v>
      </c>
      <c r="Q59" s="117">
        <f t="shared" si="6"/>
        <v>3.9999999999995595E-3</v>
      </c>
      <c r="R59" s="69">
        <v>4</v>
      </c>
      <c r="S59" s="14"/>
      <c r="T59" s="71">
        <v>6</v>
      </c>
      <c r="U59" s="14"/>
      <c r="V59" s="14"/>
      <c r="W59" s="14"/>
    </row>
    <row r="60" spans="1:23" s="2" customFormat="1" ht="18" customHeight="1">
      <c r="A60" s="14"/>
      <c r="B60" s="276"/>
      <c r="C60" s="248"/>
      <c r="D60" s="121">
        <v>12</v>
      </c>
      <c r="E60" s="1" t="s">
        <v>77</v>
      </c>
      <c r="F60" s="236" t="s">
        <v>37</v>
      </c>
      <c r="G60" s="237"/>
      <c r="H60" s="236" t="s">
        <v>74</v>
      </c>
      <c r="I60" s="237"/>
      <c r="J60" s="236" t="s">
        <v>67</v>
      </c>
      <c r="K60" s="237"/>
      <c r="L60" s="236" t="s">
        <v>41</v>
      </c>
      <c r="M60" s="237"/>
      <c r="N60" s="34" t="s">
        <v>24</v>
      </c>
      <c r="O60" s="89">
        <v>6.8579999999999997</v>
      </c>
      <c r="P60" s="126">
        <f t="shared" si="5"/>
        <v>0.28699999999999992</v>
      </c>
      <c r="Q60" s="114">
        <f t="shared" si="6"/>
        <v>1.499999999999968E-2</v>
      </c>
      <c r="R60" s="68">
        <v>3</v>
      </c>
      <c r="S60" s="14"/>
      <c r="T60" s="72">
        <v>7</v>
      </c>
      <c r="U60" s="14"/>
      <c r="V60" s="14"/>
      <c r="W60" s="14"/>
    </row>
    <row r="61" spans="1:23" s="2" customFormat="1" ht="18" customHeight="1">
      <c r="A61" s="14"/>
      <c r="B61" s="276"/>
      <c r="C61" s="248"/>
      <c r="D61" s="121">
        <v>13</v>
      </c>
      <c r="E61" s="1" t="s">
        <v>121</v>
      </c>
      <c r="F61" s="236" t="s">
        <v>66</v>
      </c>
      <c r="G61" s="237"/>
      <c r="H61" s="236" t="s">
        <v>37</v>
      </c>
      <c r="I61" s="237"/>
      <c r="J61" s="236" t="s">
        <v>69</v>
      </c>
      <c r="K61" s="237"/>
      <c r="L61" s="236" t="s">
        <v>41</v>
      </c>
      <c r="M61" s="237"/>
      <c r="N61" s="34" t="s">
        <v>16</v>
      </c>
      <c r="O61" s="89">
        <v>6.8650000000000002</v>
      </c>
      <c r="P61" s="126">
        <f t="shared" si="5"/>
        <v>0.29400000000000048</v>
      </c>
      <c r="Q61" s="119">
        <f t="shared" si="6"/>
        <v>7.0000000000005613E-3</v>
      </c>
      <c r="R61" s="70">
        <v>5</v>
      </c>
      <c r="S61" s="14"/>
      <c r="T61" s="14"/>
      <c r="U61" s="14"/>
      <c r="V61" s="14"/>
      <c r="W61" s="14"/>
    </row>
    <row r="62" spans="1:23" s="2" customFormat="1" ht="18" customHeight="1">
      <c r="A62" s="14"/>
      <c r="B62" s="276"/>
      <c r="C62" s="248"/>
      <c r="D62" s="121">
        <v>14</v>
      </c>
      <c r="E62" s="1" t="s">
        <v>119</v>
      </c>
      <c r="F62" s="236" t="s">
        <v>80</v>
      </c>
      <c r="G62" s="237"/>
      <c r="H62" s="236" t="s">
        <v>82</v>
      </c>
      <c r="I62" s="237"/>
      <c r="J62" s="236" t="s">
        <v>133</v>
      </c>
      <c r="K62" s="237"/>
      <c r="L62" s="236" t="s">
        <v>90</v>
      </c>
      <c r="M62" s="237"/>
      <c r="N62" s="34" t="s">
        <v>68</v>
      </c>
      <c r="O62" s="89">
        <v>6.9359999999999999</v>
      </c>
      <c r="P62" s="126">
        <f t="shared" si="5"/>
        <v>0.36500000000000021</v>
      </c>
      <c r="Q62" s="114">
        <f t="shared" si="6"/>
        <v>7.099999999999973E-2</v>
      </c>
      <c r="R62" s="67">
        <v>2</v>
      </c>
      <c r="S62" s="14"/>
      <c r="T62" s="14"/>
      <c r="U62" s="14"/>
      <c r="V62" s="14"/>
      <c r="W62" s="14"/>
    </row>
    <row r="63" spans="1:23" s="2" customFormat="1" ht="18" customHeight="1">
      <c r="A63" s="14"/>
      <c r="B63" s="276"/>
      <c r="C63" s="248"/>
      <c r="D63" s="121">
        <v>15</v>
      </c>
      <c r="E63" s="1" t="s">
        <v>118</v>
      </c>
      <c r="F63" s="236" t="s">
        <v>71</v>
      </c>
      <c r="G63" s="237"/>
      <c r="H63" s="236" t="s">
        <v>80</v>
      </c>
      <c r="I63" s="237"/>
      <c r="J63" s="236" t="s">
        <v>88</v>
      </c>
      <c r="K63" s="237"/>
      <c r="L63" s="236" t="s">
        <v>128</v>
      </c>
      <c r="M63" s="237"/>
      <c r="N63" s="34" t="s">
        <v>68</v>
      </c>
      <c r="O63" s="89">
        <v>6.952</v>
      </c>
      <c r="P63" s="126">
        <f t="shared" si="5"/>
        <v>0.38100000000000023</v>
      </c>
      <c r="Q63" s="114">
        <f t="shared" si="6"/>
        <v>1.6000000000000014E-2</v>
      </c>
      <c r="R63" s="66">
        <v>1</v>
      </c>
      <c r="S63" s="14"/>
      <c r="T63" s="14"/>
      <c r="U63" s="14"/>
      <c r="V63" s="14"/>
      <c r="W63" s="14"/>
    </row>
    <row r="64" spans="1:23" s="2" customFormat="1" ht="18" customHeight="1">
      <c r="A64" s="5"/>
      <c r="B64" s="276"/>
      <c r="C64" s="24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14"/>
    </row>
    <row r="65" spans="1:23" s="2" customFormat="1" ht="18" customHeight="1">
      <c r="A65" s="14"/>
      <c r="B65" s="276"/>
      <c r="C65" s="248"/>
      <c r="D65" s="244" t="s">
        <v>23</v>
      </c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78"/>
      <c r="V65" s="238" t="s">
        <v>86</v>
      </c>
      <c r="W65" s="14"/>
    </row>
    <row r="66" spans="1:23" s="2" customFormat="1" ht="18" customHeight="1">
      <c r="A66" s="14"/>
      <c r="B66" s="276"/>
      <c r="C66" s="248"/>
      <c r="D66" s="233" t="s">
        <v>1</v>
      </c>
      <c r="E66" s="239" t="s">
        <v>15</v>
      </c>
      <c r="F66" s="240" t="s">
        <v>4</v>
      </c>
      <c r="G66" s="242" t="s">
        <v>20</v>
      </c>
      <c r="H66" s="253" t="s">
        <v>17</v>
      </c>
      <c r="I66" s="254"/>
      <c r="J66" s="254"/>
      <c r="K66" s="254"/>
      <c r="L66" s="254"/>
      <c r="M66" s="254"/>
      <c r="N66" s="255"/>
      <c r="O66" s="253" t="s">
        <v>18</v>
      </c>
      <c r="P66" s="254"/>
      <c r="Q66" s="254"/>
      <c r="R66" s="254"/>
      <c r="S66" s="254"/>
      <c r="T66" s="254"/>
      <c r="U66" s="255"/>
      <c r="V66" s="238"/>
      <c r="W66" s="14"/>
    </row>
    <row r="67" spans="1:23" s="2" customFormat="1" ht="18" customHeight="1">
      <c r="A67" s="14"/>
      <c r="B67" s="276"/>
      <c r="C67" s="248"/>
      <c r="D67" s="233"/>
      <c r="E67" s="239"/>
      <c r="F67" s="241"/>
      <c r="G67" s="242"/>
      <c r="H67" s="120" t="s">
        <v>92</v>
      </c>
      <c r="I67" s="33" t="s">
        <v>19</v>
      </c>
      <c r="J67" s="22">
        <v>1</v>
      </c>
      <c r="K67" s="19">
        <v>2</v>
      </c>
      <c r="L67" s="20">
        <v>3</v>
      </c>
      <c r="M67" s="21">
        <v>4</v>
      </c>
      <c r="N67" s="27">
        <v>5</v>
      </c>
      <c r="O67" s="120" t="s">
        <v>92</v>
      </c>
      <c r="P67" s="33" t="s">
        <v>19</v>
      </c>
      <c r="Q67" s="22">
        <v>1</v>
      </c>
      <c r="R67" s="19">
        <v>2</v>
      </c>
      <c r="S67" s="20">
        <v>3</v>
      </c>
      <c r="T67" s="21">
        <v>4</v>
      </c>
      <c r="U67" s="27">
        <v>5</v>
      </c>
      <c r="V67" s="238"/>
      <c r="W67" s="14"/>
    </row>
    <row r="68" spans="1:23" s="2" customFormat="1" ht="18" customHeight="1">
      <c r="A68" s="14"/>
      <c r="B68" s="276"/>
      <c r="C68" s="248"/>
      <c r="D68" s="65">
        <v>1</v>
      </c>
      <c r="E68" s="1" t="s">
        <v>81</v>
      </c>
      <c r="F68" s="35">
        <v>20</v>
      </c>
      <c r="G68" s="146">
        <f t="shared" ref="G68:G82" si="7">I68+P68-V68</f>
        <v>511.98500000000001</v>
      </c>
      <c r="H68" s="120" t="s">
        <v>102</v>
      </c>
      <c r="I68" s="99">
        <f t="shared" ref="I68:I82" si="8">SUM(J68:N68)</f>
        <v>255.1</v>
      </c>
      <c r="J68" s="133">
        <v>50</v>
      </c>
      <c r="K68" s="131">
        <v>52</v>
      </c>
      <c r="L68" s="131">
        <v>52</v>
      </c>
      <c r="M68" s="132">
        <v>51.1</v>
      </c>
      <c r="N68" s="133">
        <v>50</v>
      </c>
      <c r="O68" s="120" t="s">
        <v>103</v>
      </c>
      <c r="P68" s="98">
        <f t="shared" ref="P68:P82" si="9">SUM(Q68:U68)</f>
        <v>257.78499999999997</v>
      </c>
      <c r="Q68" s="131">
        <v>52</v>
      </c>
      <c r="R68" s="131">
        <v>52</v>
      </c>
      <c r="S68" s="131">
        <v>52</v>
      </c>
      <c r="T68" s="131">
        <v>51.784999999999997</v>
      </c>
      <c r="U68" s="133">
        <v>50</v>
      </c>
      <c r="V68" s="147">
        <v>0.9</v>
      </c>
      <c r="W68" s="14"/>
    </row>
    <row r="69" spans="1:23" s="2" customFormat="1" ht="18" customHeight="1">
      <c r="A69" s="14"/>
      <c r="B69" s="276"/>
      <c r="C69" s="248"/>
      <c r="D69" s="65">
        <v>2</v>
      </c>
      <c r="E69" s="1" t="s">
        <v>124</v>
      </c>
      <c r="F69" s="35">
        <v>18</v>
      </c>
      <c r="G69" s="146">
        <f t="shared" si="7"/>
        <v>510.4153</v>
      </c>
      <c r="H69" s="120" t="s">
        <v>94</v>
      </c>
      <c r="I69" s="100">
        <f t="shared" si="8"/>
        <v>252.38</v>
      </c>
      <c r="J69" s="133">
        <v>50</v>
      </c>
      <c r="K69" s="132">
        <v>51.38</v>
      </c>
      <c r="L69" s="132">
        <v>51</v>
      </c>
      <c r="M69" s="132">
        <v>51</v>
      </c>
      <c r="N69" s="41">
        <v>49</v>
      </c>
      <c r="O69" s="120" t="s">
        <v>93</v>
      </c>
      <c r="P69" s="97">
        <f t="shared" si="9"/>
        <v>260.13530000000003</v>
      </c>
      <c r="Q69" s="131">
        <v>52</v>
      </c>
      <c r="R69" s="130">
        <v>53.135300000000001</v>
      </c>
      <c r="S69" s="130">
        <v>53</v>
      </c>
      <c r="T69" s="131">
        <v>52</v>
      </c>
      <c r="U69" s="133">
        <v>50</v>
      </c>
      <c r="V69" s="74">
        <v>2.1</v>
      </c>
      <c r="W69" s="14"/>
    </row>
    <row r="70" spans="1:23" s="2" customFormat="1" ht="18" customHeight="1">
      <c r="A70" s="14"/>
      <c r="B70" s="276"/>
      <c r="C70" s="248"/>
      <c r="D70" s="65">
        <v>3</v>
      </c>
      <c r="E70" s="1" t="s">
        <v>77</v>
      </c>
      <c r="F70" s="35">
        <v>16</v>
      </c>
      <c r="G70" s="146">
        <f t="shared" si="7"/>
        <v>508.22999999999996</v>
      </c>
      <c r="H70" s="120" t="s">
        <v>99</v>
      </c>
      <c r="I70" s="100">
        <f t="shared" si="8"/>
        <v>251.65</v>
      </c>
      <c r="J70" s="132">
        <v>50.65</v>
      </c>
      <c r="K70" s="132">
        <v>51</v>
      </c>
      <c r="L70" s="132">
        <v>51</v>
      </c>
      <c r="M70" s="132">
        <v>51</v>
      </c>
      <c r="N70" s="41">
        <v>48</v>
      </c>
      <c r="O70" s="120" t="s">
        <v>95</v>
      </c>
      <c r="P70" s="99">
        <f t="shared" si="9"/>
        <v>257.77999999999997</v>
      </c>
      <c r="Q70" s="130">
        <v>52.78</v>
      </c>
      <c r="R70" s="132">
        <v>51</v>
      </c>
      <c r="S70" s="131">
        <v>52</v>
      </c>
      <c r="T70" s="131">
        <v>52</v>
      </c>
      <c r="U70" s="133">
        <v>50</v>
      </c>
      <c r="V70" s="74">
        <v>1.2</v>
      </c>
      <c r="W70" s="14"/>
    </row>
    <row r="71" spans="1:23" s="2" customFormat="1" ht="18" customHeight="1">
      <c r="A71" s="14"/>
      <c r="B71" s="276"/>
      <c r="C71" s="248"/>
      <c r="D71" s="84">
        <v>4</v>
      </c>
      <c r="E71" s="1" t="s">
        <v>125</v>
      </c>
      <c r="F71" s="35">
        <v>15</v>
      </c>
      <c r="G71" s="146">
        <f t="shared" si="7"/>
        <v>506.6</v>
      </c>
      <c r="H71" s="120" t="s">
        <v>98</v>
      </c>
      <c r="I71" s="100">
        <f t="shared" si="8"/>
        <v>254.99</v>
      </c>
      <c r="J71" s="132">
        <v>51</v>
      </c>
      <c r="K71" s="131">
        <v>52</v>
      </c>
      <c r="L71" s="130">
        <v>52.99</v>
      </c>
      <c r="M71" s="132">
        <v>51</v>
      </c>
      <c r="N71" s="41">
        <v>48</v>
      </c>
      <c r="O71" s="120" t="s">
        <v>102</v>
      </c>
      <c r="P71" s="100">
        <f t="shared" si="9"/>
        <v>255.21</v>
      </c>
      <c r="Q71" s="133">
        <v>50</v>
      </c>
      <c r="R71" s="131">
        <v>52</v>
      </c>
      <c r="S71" s="131">
        <v>52.21</v>
      </c>
      <c r="T71" s="131">
        <v>52</v>
      </c>
      <c r="U71" s="41">
        <v>49</v>
      </c>
      <c r="V71" s="74">
        <v>3.6</v>
      </c>
      <c r="W71" s="14"/>
    </row>
    <row r="72" spans="1:23" s="2" customFormat="1" ht="18" customHeight="1">
      <c r="A72" s="14"/>
      <c r="B72" s="276"/>
      <c r="C72" s="248"/>
      <c r="D72" s="121">
        <v>5</v>
      </c>
      <c r="E72" s="1" t="s">
        <v>113</v>
      </c>
      <c r="F72" s="35">
        <v>14</v>
      </c>
      <c r="G72" s="146">
        <f t="shared" si="7"/>
        <v>506.20999999999992</v>
      </c>
      <c r="H72" s="120" t="s">
        <v>95</v>
      </c>
      <c r="I72" s="97">
        <f t="shared" si="8"/>
        <v>260.40999999999997</v>
      </c>
      <c r="J72" s="130">
        <v>53.41</v>
      </c>
      <c r="K72" s="131">
        <v>52</v>
      </c>
      <c r="L72" s="131">
        <v>52</v>
      </c>
      <c r="M72" s="131">
        <v>52</v>
      </c>
      <c r="N72" s="132">
        <v>51</v>
      </c>
      <c r="O72" s="120" t="s">
        <v>94</v>
      </c>
      <c r="P72" s="100">
        <f t="shared" si="9"/>
        <v>251.53</v>
      </c>
      <c r="Q72" s="132">
        <v>50.53</v>
      </c>
      <c r="R72" s="132">
        <v>51</v>
      </c>
      <c r="S72" s="132">
        <v>51</v>
      </c>
      <c r="T72" s="132">
        <v>51</v>
      </c>
      <c r="U72" s="41">
        <v>48</v>
      </c>
      <c r="V72" s="148">
        <v>5.73</v>
      </c>
      <c r="W72" s="14"/>
    </row>
    <row r="73" spans="1:23" s="2" customFormat="1" ht="18" customHeight="1">
      <c r="A73" s="14"/>
      <c r="B73" s="276"/>
      <c r="C73" s="248"/>
      <c r="D73" s="121">
        <v>6</v>
      </c>
      <c r="E73" s="1" t="s">
        <v>122</v>
      </c>
      <c r="F73" s="35">
        <v>13</v>
      </c>
      <c r="G73" s="146">
        <f t="shared" si="7"/>
        <v>506.04</v>
      </c>
      <c r="H73" s="120" t="s">
        <v>93</v>
      </c>
      <c r="I73" s="98">
        <f t="shared" si="8"/>
        <v>255.27</v>
      </c>
      <c r="J73" s="132">
        <v>51.27</v>
      </c>
      <c r="K73" s="131">
        <v>52</v>
      </c>
      <c r="L73" s="131">
        <v>52</v>
      </c>
      <c r="M73" s="132">
        <v>51</v>
      </c>
      <c r="N73" s="41">
        <v>49</v>
      </c>
      <c r="O73" s="120" t="s">
        <v>98</v>
      </c>
      <c r="P73" s="100">
        <f t="shared" si="9"/>
        <v>253.77</v>
      </c>
      <c r="Q73" s="132">
        <v>50.77</v>
      </c>
      <c r="R73" s="131">
        <v>52</v>
      </c>
      <c r="S73" s="132">
        <v>51</v>
      </c>
      <c r="T73" s="132">
        <v>51</v>
      </c>
      <c r="U73" s="41">
        <v>49</v>
      </c>
      <c r="V73" s="74">
        <v>3</v>
      </c>
      <c r="W73" s="14"/>
    </row>
    <row r="74" spans="1:23" s="2" customFormat="1" ht="18" customHeight="1">
      <c r="A74" s="14"/>
      <c r="B74" s="276"/>
      <c r="C74" s="248"/>
      <c r="D74" s="121">
        <v>7</v>
      </c>
      <c r="E74" s="1" t="s">
        <v>83</v>
      </c>
      <c r="F74" s="35">
        <v>12</v>
      </c>
      <c r="G74" s="146">
        <f t="shared" si="7"/>
        <v>501.59000000000003</v>
      </c>
      <c r="H74" s="120" t="s">
        <v>100</v>
      </c>
      <c r="I74" s="100">
        <f t="shared" si="8"/>
        <v>251.17000000000002</v>
      </c>
      <c r="J74" s="133">
        <v>50</v>
      </c>
      <c r="K74" s="131">
        <v>52</v>
      </c>
      <c r="L74" s="131">
        <v>52.17</v>
      </c>
      <c r="M74" s="133">
        <v>50</v>
      </c>
      <c r="N74" s="41">
        <v>47</v>
      </c>
      <c r="O74" s="120" t="s">
        <v>105</v>
      </c>
      <c r="P74" s="100">
        <f t="shared" si="9"/>
        <v>252.52</v>
      </c>
      <c r="Q74" s="133">
        <v>50</v>
      </c>
      <c r="R74" s="131">
        <v>52</v>
      </c>
      <c r="S74" s="130">
        <v>52.52</v>
      </c>
      <c r="T74" s="133">
        <v>50</v>
      </c>
      <c r="U74" s="41">
        <v>48</v>
      </c>
      <c r="V74" s="74">
        <v>2.1</v>
      </c>
      <c r="W74" s="14"/>
    </row>
    <row r="75" spans="1:23" s="2" customFormat="1" ht="18" customHeight="1">
      <c r="A75" s="14"/>
      <c r="B75" s="276"/>
      <c r="C75" s="248"/>
      <c r="D75" s="121">
        <v>8</v>
      </c>
      <c r="E75" s="1" t="s">
        <v>76</v>
      </c>
      <c r="F75" s="35">
        <v>11</v>
      </c>
      <c r="G75" s="146">
        <f t="shared" si="7"/>
        <v>501.49</v>
      </c>
      <c r="H75" s="120" t="s">
        <v>103</v>
      </c>
      <c r="I75" s="100">
        <f t="shared" si="8"/>
        <v>254.15</v>
      </c>
      <c r="J75" s="132">
        <v>51</v>
      </c>
      <c r="K75" s="41">
        <v>49</v>
      </c>
      <c r="L75" s="131">
        <v>52</v>
      </c>
      <c r="M75" s="132">
        <v>51</v>
      </c>
      <c r="N75" s="132">
        <v>51.15</v>
      </c>
      <c r="O75" s="120" t="s">
        <v>97</v>
      </c>
      <c r="P75" s="26">
        <f t="shared" si="9"/>
        <v>249.44</v>
      </c>
      <c r="Q75" s="133">
        <v>50</v>
      </c>
      <c r="R75" s="132">
        <v>51</v>
      </c>
      <c r="S75" s="132">
        <v>51</v>
      </c>
      <c r="T75" s="41">
        <v>49</v>
      </c>
      <c r="U75" s="41">
        <v>48.44</v>
      </c>
      <c r="V75" s="74">
        <v>2.1</v>
      </c>
      <c r="W75" s="14"/>
    </row>
    <row r="76" spans="1:23" s="2" customFormat="1" ht="18" customHeight="1">
      <c r="A76" s="14"/>
      <c r="B76" s="276"/>
      <c r="C76" s="248"/>
      <c r="D76" s="121">
        <v>9</v>
      </c>
      <c r="E76" s="1" t="s">
        <v>121</v>
      </c>
      <c r="F76" s="35">
        <v>10</v>
      </c>
      <c r="G76" s="73">
        <f t="shared" si="7"/>
        <v>497.34</v>
      </c>
      <c r="H76" s="120" t="s">
        <v>96</v>
      </c>
      <c r="I76" s="100">
        <f t="shared" si="8"/>
        <v>250.9</v>
      </c>
      <c r="J76" s="133">
        <v>50</v>
      </c>
      <c r="K76" s="132">
        <v>51</v>
      </c>
      <c r="L76" s="131">
        <v>51.9</v>
      </c>
      <c r="M76" s="133">
        <v>50</v>
      </c>
      <c r="N76" s="41">
        <v>48</v>
      </c>
      <c r="O76" s="120" t="s">
        <v>99</v>
      </c>
      <c r="P76" s="100">
        <f t="shared" si="9"/>
        <v>250.04</v>
      </c>
      <c r="Q76" s="133">
        <v>50</v>
      </c>
      <c r="R76" s="133">
        <v>50</v>
      </c>
      <c r="S76" s="131">
        <v>52.04</v>
      </c>
      <c r="T76" s="133">
        <v>50</v>
      </c>
      <c r="U76" s="41">
        <v>48</v>
      </c>
      <c r="V76" s="74">
        <v>3.6</v>
      </c>
      <c r="W76" s="14"/>
    </row>
    <row r="77" spans="1:23" s="2" customFormat="1" ht="18" customHeight="1">
      <c r="A77" s="14"/>
      <c r="B77" s="276"/>
      <c r="C77" s="248"/>
      <c r="D77" s="121">
        <v>10</v>
      </c>
      <c r="E77" s="1" t="s">
        <v>116</v>
      </c>
      <c r="F77" s="35">
        <v>9</v>
      </c>
      <c r="G77" s="73">
        <f t="shared" si="7"/>
        <v>495.52</v>
      </c>
      <c r="H77" s="120" t="s">
        <v>105</v>
      </c>
      <c r="I77" s="100">
        <f t="shared" si="8"/>
        <v>250.74</v>
      </c>
      <c r="J77" s="133">
        <v>50</v>
      </c>
      <c r="K77" s="132">
        <v>51</v>
      </c>
      <c r="L77" s="132">
        <v>51</v>
      </c>
      <c r="M77" s="132">
        <v>50.74</v>
      </c>
      <c r="N77" s="41">
        <v>48</v>
      </c>
      <c r="O77" s="120" t="s">
        <v>137</v>
      </c>
      <c r="P77" s="26">
        <f t="shared" si="9"/>
        <v>247.78</v>
      </c>
      <c r="Q77" s="133">
        <v>50</v>
      </c>
      <c r="R77" s="41">
        <v>49</v>
      </c>
      <c r="S77" s="132">
        <v>51</v>
      </c>
      <c r="T77" s="133">
        <v>49.78</v>
      </c>
      <c r="U77" s="41">
        <v>48</v>
      </c>
      <c r="V77" s="74">
        <v>3</v>
      </c>
      <c r="W77" s="14"/>
    </row>
    <row r="78" spans="1:23" s="2" customFormat="1" ht="18" customHeight="1">
      <c r="A78" s="14"/>
      <c r="B78" s="276"/>
      <c r="C78" s="248"/>
      <c r="D78" s="121">
        <v>11</v>
      </c>
      <c r="E78" s="1" t="s">
        <v>54</v>
      </c>
      <c r="F78" s="35">
        <v>8</v>
      </c>
      <c r="G78" s="73">
        <f t="shared" si="7"/>
        <v>494.73</v>
      </c>
      <c r="H78" s="120" t="s">
        <v>97</v>
      </c>
      <c r="I78" s="100">
        <f t="shared" si="8"/>
        <v>250.62</v>
      </c>
      <c r="J78" s="133">
        <v>50</v>
      </c>
      <c r="K78" s="132">
        <v>51</v>
      </c>
      <c r="L78" s="132">
        <v>51</v>
      </c>
      <c r="M78" s="133">
        <v>50</v>
      </c>
      <c r="N78" s="41">
        <v>48.62</v>
      </c>
      <c r="O78" s="120" t="s">
        <v>96</v>
      </c>
      <c r="P78" s="26">
        <f t="shared" si="9"/>
        <v>246.51</v>
      </c>
      <c r="Q78" s="41">
        <v>49</v>
      </c>
      <c r="R78" s="132">
        <v>51</v>
      </c>
      <c r="S78" s="133">
        <v>50</v>
      </c>
      <c r="T78" s="41">
        <v>49</v>
      </c>
      <c r="U78" s="41">
        <v>47.51</v>
      </c>
      <c r="V78" s="74">
        <v>2.4</v>
      </c>
      <c r="W78" s="14"/>
    </row>
    <row r="79" spans="1:23" s="2" customFormat="1" ht="18" customHeight="1">
      <c r="A79" s="14"/>
      <c r="B79" s="276"/>
      <c r="C79" s="248"/>
      <c r="D79" s="84">
        <v>12</v>
      </c>
      <c r="E79" s="1" t="s">
        <v>115</v>
      </c>
      <c r="F79" s="35">
        <v>7</v>
      </c>
      <c r="G79" s="30">
        <f t="shared" si="7"/>
        <v>494.46000000000004</v>
      </c>
      <c r="H79" s="120" t="s">
        <v>137</v>
      </c>
      <c r="I79" s="26">
        <f t="shared" si="8"/>
        <v>247.1</v>
      </c>
      <c r="J79" s="41">
        <v>48</v>
      </c>
      <c r="K79" s="132">
        <v>51.1</v>
      </c>
      <c r="L79" s="132">
        <v>51</v>
      </c>
      <c r="M79" s="133">
        <v>50</v>
      </c>
      <c r="N79" s="41">
        <v>47</v>
      </c>
      <c r="O79" s="120" t="s">
        <v>100</v>
      </c>
      <c r="P79" s="100">
        <f t="shared" si="9"/>
        <v>251.26</v>
      </c>
      <c r="Q79" s="133">
        <v>50</v>
      </c>
      <c r="R79" s="132">
        <v>51.26</v>
      </c>
      <c r="S79" s="131">
        <v>52</v>
      </c>
      <c r="T79" s="133">
        <v>50</v>
      </c>
      <c r="U79" s="41">
        <v>48</v>
      </c>
      <c r="V79" s="74">
        <v>3.9</v>
      </c>
      <c r="W79" s="14"/>
    </row>
    <row r="80" spans="1:23" s="2" customFormat="1" ht="18" customHeight="1">
      <c r="A80" s="14"/>
      <c r="B80" s="276"/>
      <c r="C80" s="248"/>
      <c r="D80" s="84">
        <v>13</v>
      </c>
      <c r="E80" s="1" t="s">
        <v>120</v>
      </c>
      <c r="F80" s="35">
        <v>6</v>
      </c>
      <c r="G80" s="30">
        <f t="shared" si="7"/>
        <v>482.97</v>
      </c>
      <c r="H80" s="120" t="s">
        <v>106</v>
      </c>
      <c r="I80" s="26">
        <f t="shared" si="8"/>
        <v>247.05</v>
      </c>
      <c r="J80" s="41">
        <v>49</v>
      </c>
      <c r="K80" s="133">
        <v>50</v>
      </c>
      <c r="L80" s="132">
        <v>51</v>
      </c>
      <c r="M80" s="41">
        <v>49</v>
      </c>
      <c r="N80" s="41">
        <v>48.05</v>
      </c>
      <c r="O80" s="120" t="s">
        <v>104</v>
      </c>
      <c r="P80" s="26">
        <f t="shared" si="9"/>
        <v>238.62</v>
      </c>
      <c r="Q80" s="41">
        <v>48</v>
      </c>
      <c r="R80" s="41">
        <v>48</v>
      </c>
      <c r="S80" s="41">
        <v>48</v>
      </c>
      <c r="T80" s="41">
        <v>47</v>
      </c>
      <c r="U80" s="41">
        <v>47.62</v>
      </c>
      <c r="V80" s="74">
        <v>2.7</v>
      </c>
      <c r="W80" s="14"/>
    </row>
    <row r="81" spans="1:23" s="2" customFormat="1" ht="18" customHeight="1">
      <c r="A81" s="14"/>
      <c r="B81" s="276"/>
      <c r="C81" s="248"/>
      <c r="D81" s="84">
        <v>14</v>
      </c>
      <c r="E81" s="1" t="s">
        <v>118</v>
      </c>
      <c r="F81" s="35">
        <v>5</v>
      </c>
      <c r="G81" s="30">
        <f t="shared" si="7"/>
        <v>481.83</v>
      </c>
      <c r="H81" s="120" t="s">
        <v>104</v>
      </c>
      <c r="I81" s="26">
        <f t="shared" si="8"/>
        <v>240.93</v>
      </c>
      <c r="J81" s="41">
        <v>46</v>
      </c>
      <c r="K81" s="133">
        <v>49.93</v>
      </c>
      <c r="L81" s="133">
        <v>50</v>
      </c>
      <c r="M81" s="41">
        <v>49</v>
      </c>
      <c r="N81" s="41">
        <v>46</v>
      </c>
      <c r="O81" s="120" t="s">
        <v>101</v>
      </c>
      <c r="P81" s="26">
        <f t="shared" si="9"/>
        <v>244.5</v>
      </c>
      <c r="Q81" s="41">
        <v>47</v>
      </c>
      <c r="R81" s="132">
        <v>50.5</v>
      </c>
      <c r="S81" s="133">
        <v>50</v>
      </c>
      <c r="T81" s="41">
        <v>49</v>
      </c>
      <c r="U81" s="41">
        <v>48</v>
      </c>
      <c r="V81" s="74">
        <v>3.6</v>
      </c>
      <c r="W81" s="14"/>
    </row>
    <row r="82" spans="1:23" s="2" customFormat="1" ht="15.75">
      <c r="A82" s="14"/>
      <c r="B82" s="276"/>
      <c r="C82" s="248"/>
      <c r="D82" s="84">
        <v>15</v>
      </c>
      <c r="E82" s="1" t="s">
        <v>119</v>
      </c>
      <c r="F82" s="35">
        <v>4</v>
      </c>
      <c r="G82" s="30">
        <f t="shared" si="7"/>
        <v>479.21</v>
      </c>
      <c r="H82" s="120" t="s">
        <v>101</v>
      </c>
      <c r="I82" s="26">
        <f t="shared" si="8"/>
        <v>242.13</v>
      </c>
      <c r="J82" s="41">
        <v>48</v>
      </c>
      <c r="K82" s="41">
        <v>48</v>
      </c>
      <c r="L82" s="133">
        <v>50</v>
      </c>
      <c r="M82" s="41">
        <v>49.13</v>
      </c>
      <c r="N82" s="41">
        <v>47</v>
      </c>
      <c r="O82" s="120" t="s">
        <v>106</v>
      </c>
      <c r="P82" s="26">
        <f t="shared" si="9"/>
        <v>238.28</v>
      </c>
      <c r="Q82" s="133">
        <v>50</v>
      </c>
      <c r="R82" s="41">
        <v>39</v>
      </c>
      <c r="S82" s="132">
        <v>51</v>
      </c>
      <c r="T82" s="41">
        <v>49.28</v>
      </c>
      <c r="U82" s="41">
        <v>49</v>
      </c>
      <c r="V82" s="74">
        <v>1.2</v>
      </c>
      <c r="W82" s="14"/>
    </row>
    <row r="83" spans="1:23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</sheetData>
  <sortState ref="E68:V82">
    <sortCondition descending="1" ref="G68:G82"/>
  </sortState>
  <mergeCells count="164">
    <mergeCell ref="F60:G60"/>
    <mergeCell ref="F61:G61"/>
    <mergeCell ref="F62:G62"/>
    <mergeCell ref="F63:G63"/>
    <mergeCell ref="P47:Q47"/>
    <mergeCell ref="P7:Q7"/>
    <mergeCell ref="D65:U65"/>
    <mergeCell ref="H62:I62"/>
    <mergeCell ref="J62:K62"/>
    <mergeCell ref="L62:M62"/>
    <mergeCell ref="H63:I63"/>
    <mergeCell ref="J63:K63"/>
    <mergeCell ref="L63:M63"/>
    <mergeCell ref="H59:I59"/>
    <mergeCell ref="J59:K59"/>
    <mergeCell ref="L59:M59"/>
    <mergeCell ref="H60:I60"/>
    <mergeCell ref="J60:K60"/>
    <mergeCell ref="L60:M60"/>
    <mergeCell ref="H61:I61"/>
    <mergeCell ref="J61:K61"/>
    <mergeCell ref="L61:M61"/>
    <mergeCell ref="J56:K56"/>
    <mergeCell ref="L56:M56"/>
    <mergeCell ref="H49:I49"/>
    <mergeCell ref="J49:K49"/>
    <mergeCell ref="L49:M49"/>
    <mergeCell ref="H50:I50"/>
    <mergeCell ref="J50:K50"/>
    <mergeCell ref="L50:M50"/>
    <mergeCell ref="H51:I51"/>
    <mergeCell ref="J51:K51"/>
    <mergeCell ref="L51:M51"/>
    <mergeCell ref="H52:I52"/>
    <mergeCell ref="J52:K52"/>
    <mergeCell ref="L52:M52"/>
    <mergeCell ref="H53:I53"/>
    <mergeCell ref="J53:K53"/>
    <mergeCell ref="L53:M53"/>
    <mergeCell ref="H54:I54"/>
    <mergeCell ref="J54:K54"/>
    <mergeCell ref="L54:M54"/>
    <mergeCell ref="F57:G57"/>
    <mergeCell ref="F58:G58"/>
    <mergeCell ref="F59:G59"/>
    <mergeCell ref="J57:K57"/>
    <mergeCell ref="L57:M57"/>
    <mergeCell ref="H58:I58"/>
    <mergeCell ref="J58:K58"/>
    <mergeCell ref="L58:M58"/>
    <mergeCell ref="H57:I57"/>
    <mergeCell ref="B2:D2"/>
    <mergeCell ref="E2:T2"/>
    <mergeCell ref="U2:V2"/>
    <mergeCell ref="N7:N8"/>
    <mergeCell ref="O7:O8"/>
    <mergeCell ref="R7:R8"/>
    <mergeCell ref="C6:C42"/>
    <mergeCell ref="D6:Q6"/>
    <mergeCell ref="D7:D8"/>
    <mergeCell ref="E7:E8"/>
    <mergeCell ref="F7:G8"/>
    <mergeCell ref="F9:G9"/>
    <mergeCell ref="H9:I9"/>
    <mergeCell ref="J9:K9"/>
    <mergeCell ref="L9:M9"/>
    <mergeCell ref="F10:G10"/>
    <mergeCell ref="H10:I10"/>
    <mergeCell ref="J10:K10"/>
    <mergeCell ref="L10:M10"/>
    <mergeCell ref="H7:I8"/>
    <mergeCell ref="O26:U26"/>
    <mergeCell ref="H26:N26"/>
    <mergeCell ref="B6:B82"/>
    <mergeCell ref="F15:G15"/>
    <mergeCell ref="J7:K8"/>
    <mergeCell ref="L7:M8"/>
    <mergeCell ref="F11:G11"/>
    <mergeCell ref="F12:G12"/>
    <mergeCell ref="F13:G13"/>
    <mergeCell ref="F14:G14"/>
    <mergeCell ref="H11:I11"/>
    <mergeCell ref="J11:K11"/>
    <mergeCell ref="L11:M11"/>
    <mergeCell ref="H12:I12"/>
    <mergeCell ref="J12:K12"/>
    <mergeCell ref="L12:M12"/>
    <mergeCell ref="H13:I13"/>
    <mergeCell ref="J13:K13"/>
    <mergeCell ref="L13:M13"/>
    <mergeCell ref="H14:I14"/>
    <mergeCell ref="J14:K14"/>
    <mergeCell ref="L14:M14"/>
    <mergeCell ref="J19:K19"/>
    <mergeCell ref="L19:M19"/>
    <mergeCell ref="F20:G20"/>
    <mergeCell ref="J23:K23"/>
    <mergeCell ref="L23:M23"/>
    <mergeCell ref="H20:I20"/>
    <mergeCell ref="J20:K20"/>
    <mergeCell ref="L20:M20"/>
    <mergeCell ref="F17:G17"/>
    <mergeCell ref="H17:I17"/>
    <mergeCell ref="J17:K17"/>
    <mergeCell ref="L17:M17"/>
    <mergeCell ref="F18:G18"/>
    <mergeCell ref="H18:I18"/>
    <mergeCell ref="J18:K18"/>
    <mergeCell ref="L18:M18"/>
    <mergeCell ref="L21:M21"/>
    <mergeCell ref="F22:G22"/>
    <mergeCell ref="H22:I22"/>
    <mergeCell ref="J22:K22"/>
    <mergeCell ref="L22:M22"/>
    <mergeCell ref="F23:G23"/>
    <mergeCell ref="H23:I23"/>
    <mergeCell ref="C46:C82"/>
    <mergeCell ref="D47:D48"/>
    <mergeCell ref="E47:E48"/>
    <mergeCell ref="F47:G48"/>
    <mergeCell ref="H47:I48"/>
    <mergeCell ref="J47:K48"/>
    <mergeCell ref="L47:M48"/>
    <mergeCell ref="N47:N48"/>
    <mergeCell ref="O47:O48"/>
    <mergeCell ref="D46:P46"/>
    <mergeCell ref="H66:N66"/>
    <mergeCell ref="O66:U66"/>
    <mergeCell ref="F49:G49"/>
    <mergeCell ref="F50:G50"/>
    <mergeCell ref="F51:G51"/>
    <mergeCell ref="F52:G52"/>
    <mergeCell ref="F53:G53"/>
    <mergeCell ref="F54:G54"/>
    <mergeCell ref="H55:I55"/>
    <mergeCell ref="J55:K55"/>
    <mergeCell ref="L55:M55"/>
    <mergeCell ref="H56:I56"/>
    <mergeCell ref="F55:G55"/>
    <mergeCell ref="F56:G56"/>
    <mergeCell ref="H15:I15"/>
    <mergeCell ref="J15:K15"/>
    <mergeCell ref="L15:M15"/>
    <mergeCell ref="F16:G16"/>
    <mergeCell ref="V65:V67"/>
    <mergeCell ref="D66:D67"/>
    <mergeCell ref="E66:E67"/>
    <mergeCell ref="F66:F67"/>
    <mergeCell ref="G66:G67"/>
    <mergeCell ref="R47:R48"/>
    <mergeCell ref="D25:U25"/>
    <mergeCell ref="V25:V27"/>
    <mergeCell ref="D26:D27"/>
    <mergeCell ref="E26:E27"/>
    <mergeCell ref="F26:F27"/>
    <mergeCell ref="G26:G27"/>
    <mergeCell ref="H16:I16"/>
    <mergeCell ref="J16:K16"/>
    <mergeCell ref="L16:M16"/>
    <mergeCell ref="F19:G19"/>
    <mergeCell ref="H19:I19"/>
    <mergeCell ref="F21:G21"/>
    <mergeCell ref="H21:I21"/>
    <mergeCell ref="J21:K21"/>
  </mergeCells>
  <pageMargins left="0.7" right="0.7" top="0.78740157499999996" bottom="0.78740157499999996" header="0.3" footer="0.3"/>
  <pageSetup paperSize="9" orientation="portrait" r:id="rId1"/>
  <ignoredErrors>
    <ignoredError sqref="P28:P42 P68:P8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91"/>
  <sheetViews>
    <sheetView zoomScale="90" zoomScaleNormal="90" workbookViewId="0">
      <selection activeCell="V46" sqref="V46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6" width="9.7109375" style="9" customWidth="1"/>
    <col min="17" max="23" width="9.7109375" style="2" customWidth="1"/>
    <col min="24" max="24" width="4.5703125" style="2" customWidth="1"/>
  </cols>
  <sheetData>
    <row r="1" spans="1:23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  <c r="W1" s="16"/>
    </row>
    <row r="2" spans="1:23" ht="43.5" customHeight="1">
      <c r="A2" s="14"/>
      <c r="B2" s="224" t="s">
        <v>46</v>
      </c>
      <c r="C2" s="224"/>
      <c r="D2" s="224"/>
      <c r="E2" s="223" t="s">
        <v>149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19" t="s">
        <v>38</v>
      </c>
      <c r="V2" s="219"/>
      <c r="W2" s="16"/>
    </row>
    <row r="3" spans="1:23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/>
      <c r="Q3" s="5"/>
      <c r="R3" s="16"/>
      <c r="S3" s="16"/>
      <c r="T3" s="16"/>
      <c r="U3" s="16"/>
      <c r="V3" s="16"/>
      <c r="W3" s="16"/>
    </row>
    <row r="4" spans="1:23" s="2" customFormat="1" ht="12.75">
      <c r="A4" s="42"/>
      <c r="B4" s="32"/>
      <c r="C4" s="42"/>
      <c r="D4" s="32"/>
      <c r="E4" s="42"/>
      <c r="F4" s="32"/>
      <c r="G4" s="42"/>
      <c r="H4" s="42"/>
      <c r="I4" s="32"/>
      <c r="J4" s="42"/>
      <c r="K4" s="32"/>
      <c r="L4" s="42"/>
      <c r="M4" s="32"/>
      <c r="N4" s="42"/>
      <c r="O4" s="42"/>
      <c r="P4" s="32"/>
      <c r="Q4" s="42"/>
      <c r="R4" s="32"/>
      <c r="S4" s="42"/>
      <c r="T4" s="32"/>
      <c r="U4" s="42"/>
      <c r="V4" s="32"/>
      <c r="W4" s="42"/>
    </row>
    <row r="5" spans="1:23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2" customFormat="1" ht="18" customHeight="1">
      <c r="A6" s="14"/>
      <c r="B6" s="276">
        <v>40495</v>
      </c>
      <c r="C6" s="248" t="s">
        <v>28</v>
      </c>
      <c r="D6" s="244" t="s">
        <v>136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16"/>
      <c r="S6" s="16"/>
      <c r="T6" s="16"/>
      <c r="U6" s="16"/>
      <c r="V6" s="16"/>
      <c r="W6" s="5"/>
    </row>
    <row r="7" spans="1:23" s="2" customFormat="1" ht="18" customHeight="1">
      <c r="A7" s="14"/>
      <c r="B7" s="276"/>
      <c r="C7" s="248"/>
      <c r="D7" s="245" t="s">
        <v>1</v>
      </c>
      <c r="E7" s="239" t="s">
        <v>15</v>
      </c>
      <c r="F7" s="249" t="s">
        <v>59</v>
      </c>
      <c r="G7" s="249"/>
      <c r="H7" s="239" t="s">
        <v>5</v>
      </c>
      <c r="I7" s="239"/>
      <c r="J7" s="234" t="s">
        <v>0</v>
      </c>
      <c r="K7" s="234"/>
      <c r="L7" s="249" t="s">
        <v>11</v>
      </c>
      <c r="M7" s="249"/>
      <c r="N7" s="250" t="s">
        <v>30</v>
      </c>
      <c r="O7" s="251" t="s">
        <v>3</v>
      </c>
      <c r="P7" s="277" t="s">
        <v>109</v>
      </c>
      <c r="Q7" s="277"/>
      <c r="R7" s="243" t="s">
        <v>87</v>
      </c>
      <c r="S7" s="16"/>
      <c r="T7" s="16"/>
      <c r="U7" s="16"/>
      <c r="V7" s="16"/>
      <c r="W7" s="5"/>
    </row>
    <row r="8" spans="1:23" s="2" customFormat="1" ht="18" customHeight="1">
      <c r="A8" s="14"/>
      <c r="B8" s="276"/>
      <c r="C8" s="248"/>
      <c r="D8" s="245"/>
      <c r="E8" s="239"/>
      <c r="F8" s="249"/>
      <c r="G8" s="249"/>
      <c r="H8" s="239"/>
      <c r="I8" s="239"/>
      <c r="J8" s="234"/>
      <c r="K8" s="234"/>
      <c r="L8" s="249"/>
      <c r="M8" s="249"/>
      <c r="N8" s="250"/>
      <c r="O8" s="251"/>
      <c r="P8" s="140" t="s">
        <v>107</v>
      </c>
      <c r="Q8" s="140" t="s">
        <v>108</v>
      </c>
      <c r="R8" s="243"/>
      <c r="S8" s="16"/>
      <c r="T8" s="16"/>
      <c r="U8" s="16"/>
      <c r="V8" s="16"/>
      <c r="W8" s="5"/>
    </row>
    <row r="9" spans="1:23" s="2" customFormat="1" ht="18" customHeight="1">
      <c r="A9" s="14"/>
      <c r="B9" s="276"/>
      <c r="C9" s="248"/>
      <c r="D9" s="138">
        <v>1</v>
      </c>
      <c r="E9" s="1" t="s">
        <v>124</v>
      </c>
      <c r="F9" s="236" t="s">
        <v>78</v>
      </c>
      <c r="G9" s="237"/>
      <c r="H9" s="236" t="s">
        <v>39</v>
      </c>
      <c r="I9" s="237"/>
      <c r="J9" s="236" t="s">
        <v>67</v>
      </c>
      <c r="K9" s="237"/>
      <c r="L9" s="236" t="s">
        <v>123</v>
      </c>
      <c r="M9" s="237"/>
      <c r="N9" s="34" t="s">
        <v>24</v>
      </c>
      <c r="O9" s="88">
        <v>6.7309999999999999</v>
      </c>
      <c r="P9" s="156"/>
      <c r="Q9" s="156"/>
      <c r="R9" s="68">
        <v>3</v>
      </c>
      <c r="S9" s="16"/>
      <c r="T9" s="16"/>
      <c r="U9" s="16"/>
      <c r="V9" s="16"/>
      <c r="W9" s="5"/>
    </row>
    <row r="10" spans="1:23" s="2" customFormat="1" ht="18" customHeight="1">
      <c r="A10" s="14"/>
      <c r="B10" s="276"/>
      <c r="C10" s="248"/>
      <c r="D10" s="138">
        <v>2</v>
      </c>
      <c r="E10" s="1" t="s">
        <v>81</v>
      </c>
      <c r="F10" s="236" t="s">
        <v>70</v>
      </c>
      <c r="G10" s="237"/>
      <c r="H10" s="236" t="s">
        <v>114</v>
      </c>
      <c r="I10" s="237"/>
      <c r="J10" s="236" t="s">
        <v>67</v>
      </c>
      <c r="K10" s="237"/>
      <c r="L10" s="236" t="s">
        <v>75</v>
      </c>
      <c r="M10" s="237"/>
      <c r="N10" s="34" t="s">
        <v>24</v>
      </c>
      <c r="O10" s="88">
        <v>6.7350000000000003</v>
      </c>
      <c r="P10" s="157">
        <f>O10-$O$9</f>
        <v>4.0000000000004476E-3</v>
      </c>
      <c r="Q10" s="156"/>
      <c r="R10" s="70">
        <v>5</v>
      </c>
      <c r="S10" s="16"/>
      <c r="T10" s="16"/>
      <c r="U10" s="16"/>
      <c r="V10" s="16"/>
      <c r="W10" s="5"/>
    </row>
    <row r="11" spans="1:23" s="2" customFormat="1" ht="18" customHeight="1">
      <c r="A11" s="14"/>
      <c r="B11" s="276"/>
      <c r="C11" s="248"/>
      <c r="D11" s="138">
        <v>3</v>
      </c>
      <c r="E11" s="1" t="s">
        <v>77</v>
      </c>
      <c r="F11" s="236" t="s">
        <v>74</v>
      </c>
      <c r="G11" s="237"/>
      <c r="H11" s="236" t="s">
        <v>37</v>
      </c>
      <c r="I11" s="237"/>
      <c r="J11" s="236" t="s">
        <v>67</v>
      </c>
      <c r="K11" s="237"/>
      <c r="L11" s="236" t="s">
        <v>41</v>
      </c>
      <c r="M11" s="237"/>
      <c r="N11" s="34" t="s">
        <v>24</v>
      </c>
      <c r="O11" s="88">
        <v>6.7560000000000002</v>
      </c>
      <c r="P11" s="159">
        <f t="shared" ref="P11:P25" si="0">O11-$O$9</f>
        <v>2.5000000000000355E-2</v>
      </c>
      <c r="Q11" s="159">
        <f>O11-O10</f>
        <v>2.0999999999999908E-2</v>
      </c>
      <c r="R11" s="150">
        <v>7</v>
      </c>
      <c r="S11" s="16"/>
      <c r="T11" s="16"/>
      <c r="U11" s="16"/>
      <c r="V11" s="16"/>
      <c r="W11" s="5"/>
    </row>
    <row r="12" spans="1:23" s="2" customFormat="1" ht="18" customHeight="1">
      <c r="A12" s="14"/>
      <c r="B12" s="276"/>
      <c r="C12" s="248"/>
      <c r="D12" s="138">
        <v>4</v>
      </c>
      <c r="E12" s="1" t="s">
        <v>125</v>
      </c>
      <c r="F12" s="236" t="s">
        <v>114</v>
      </c>
      <c r="G12" s="237"/>
      <c r="H12" s="236" t="s">
        <v>40</v>
      </c>
      <c r="I12" s="237"/>
      <c r="J12" s="236" t="s">
        <v>67</v>
      </c>
      <c r="K12" s="237"/>
      <c r="L12" s="236" t="s">
        <v>128</v>
      </c>
      <c r="M12" s="237"/>
      <c r="N12" s="34" t="s">
        <v>24</v>
      </c>
      <c r="O12" s="89">
        <v>6.806</v>
      </c>
      <c r="P12" s="159">
        <f t="shared" si="0"/>
        <v>7.5000000000000178E-2</v>
      </c>
      <c r="Q12" s="159">
        <f t="shared" ref="Q12:Q22" si="1">O12-O11</f>
        <v>4.9999999999999822E-2</v>
      </c>
      <c r="R12" s="69">
        <v>4</v>
      </c>
      <c r="S12" s="16"/>
      <c r="T12" s="66">
        <v>1</v>
      </c>
      <c r="U12" s="16"/>
      <c r="V12" s="16"/>
      <c r="W12" s="5"/>
    </row>
    <row r="13" spans="1:23" s="2" customFormat="1" ht="18" customHeight="1">
      <c r="A13" s="14"/>
      <c r="B13" s="276"/>
      <c r="C13" s="248"/>
      <c r="D13" s="138">
        <v>5</v>
      </c>
      <c r="E13" s="1" t="s">
        <v>113</v>
      </c>
      <c r="F13" s="236" t="s">
        <v>39</v>
      </c>
      <c r="G13" s="237"/>
      <c r="H13" s="236" t="s">
        <v>74</v>
      </c>
      <c r="I13" s="237"/>
      <c r="J13" s="236" t="s">
        <v>67</v>
      </c>
      <c r="K13" s="237"/>
      <c r="L13" s="236" t="s">
        <v>126</v>
      </c>
      <c r="M13" s="237"/>
      <c r="N13" s="34" t="s">
        <v>24</v>
      </c>
      <c r="O13" s="89">
        <v>6.8280000000000003</v>
      </c>
      <c r="P13" s="159">
        <f t="shared" si="0"/>
        <v>9.7000000000000419E-2</v>
      </c>
      <c r="Q13" s="159">
        <f t="shared" si="1"/>
        <v>2.2000000000000242E-2</v>
      </c>
      <c r="R13" s="67">
        <v>2</v>
      </c>
      <c r="S13" s="16"/>
      <c r="T13" s="67">
        <v>2</v>
      </c>
      <c r="U13" s="16"/>
      <c r="V13" s="16"/>
      <c r="W13" s="5"/>
    </row>
    <row r="14" spans="1:23" s="2" customFormat="1" ht="18" customHeight="1">
      <c r="A14" s="14"/>
      <c r="B14" s="276"/>
      <c r="C14" s="248"/>
      <c r="D14" s="138">
        <v>6</v>
      </c>
      <c r="E14" s="1" t="s">
        <v>122</v>
      </c>
      <c r="F14" s="236" t="s">
        <v>40</v>
      </c>
      <c r="G14" s="237"/>
      <c r="H14" s="236" t="s">
        <v>78</v>
      </c>
      <c r="I14" s="237"/>
      <c r="J14" s="236" t="s">
        <v>88</v>
      </c>
      <c r="K14" s="237"/>
      <c r="L14" s="236" t="s">
        <v>128</v>
      </c>
      <c r="M14" s="237"/>
      <c r="N14" s="34" t="s">
        <v>24</v>
      </c>
      <c r="O14" s="89">
        <v>6.8470000000000004</v>
      </c>
      <c r="P14" s="160">
        <f t="shared" si="0"/>
        <v>0.11600000000000055</v>
      </c>
      <c r="Q14" s="159">
        <f t="shared" si="1"/>
        <v>1.9000000000000128E-2</v>
      </c>
      <c r="R14" s="66">
        <v>1</v>
      </c>
      <c r="S14" s="16"/>
      <c r="T14" s="68">
        <v>3</v>
      </c>
      <c r="U14" s="16"/>
      <c r="V14" s="16"/>
      <c r="W14" s="5"/>
    </row>
    <row r="15" spans="1:23" s="2" customFormat="1" ht="18" customHeight="1">
      <c r="A15" s="14"/>
      <c r="B15" s="276"/>
      <c r="C15" s="248"/>
      <c r="D15" s="138">
        <v>7</v>
      </c>
      <c r="E15" s="1" t="s">
        <v>83</v>
      </c>
      <c r="F15" s="236" t="s">
        <v>85</v>
      </c>
      <c r="G15" s="237"/>
      <c r="H15" s="236" t="s">
        <v>84</v>
      </c>
      <c r="I15" s="237"/>
      <c r="J15" s="236" t="s">
        <v>134</v>
      </c>
      <c r="K15" s="237"/>
      <c r="L15" s="236" t="s">
        <v>41</v>
      </c>
      <c r="M15" s="237"/>
      <c r="N15" s="34" t="s">
        <v>68</v>
      </c>
      <c r="O15" s="89">
        <v>6.899</v>
      </c>
      <c r="P15" s="160">
        <f t="shared" si="0"/>
        <v>0.16800000000000015</v>
      </c>
      <c r="Q15" s="159">
        <f t="shared" si="1"/>
        <v>5.1999999999999602E-2</v>
      </c>
      <c r="R15" s="71">
        <v>6</v>
      </c>
      <c r="S15" s="16"/>
      <c r="T15" s="69">
        <v>4</v>
      </c>
      <c r="U15" s="16"/>
      <c r="V15" s="16"/>
      <c r="W15" s="5"/>
    </row>
    <row r="16" spans="1:23" s="2" customFormat="1" ht="18" customHeight="1" thickBot="1">
      <c r="A16" s="14"/>
      <c r="B16" s="276"/>
      <c r="C16" s="248"/>
      <c r="D16" s="93">
        <v>8</v>
      </c>
      <c r="E16" s="94" t="s">
        <v>121</v>
      </c>
      <c r="F16" s="256" t="s">
        <v>37</v>
      </c>
      <c r="G16" s="257"/>
      <c r="H16" s="256" t="s">
        <v>66</v>
      </c>
      <c r="I16" s="257"/>
      <c r="J16" s="256" t="s">
        <v>69</v>
      </c>
      <c r="K16" s="257"/>
      <c r="L16" s="256" t="s">
        <v>128</v>
      </c>
      <c r="M16" s="257"/>
      <c r="N16" s="95" t="s">
        <v>16</v>
      </c>
      <c r="O16" s="96">
        <v>6.931</v>
      </c>
      <c r="P16" s="161">
        <f t="shared" si="0"/>
        <v>0.20000000000000018</v>
      </c>
      <c r="Q16" s="165">
        <f t="shared" si="1"/>
        <v>3.2000000000000028E-2</v>
      </c>
      <c r="R16" s="72">
        <v>8</v>
      </c>
      <c r="S16" s="16"/>
      <c r="T16" s="70">
        <v>5</v>
      </c>
      <c r="U16" s="16"/>
      <c r="V16" s="16"/>
      <c r="W16" s="5"/>
    </row>
    <row r="17" spans="1:23" s="2" customFormat="1" ht="18" customHeight="1" thickTop="1">
      <c r="A17" s="14"/>
      <c r="B17" s="276"/>
      <c r="C17" s="248"/>
      <c r="D17" s="90">
        <v>9</v>
      </c>
      <c r="E17" s="57" t="s">
        <v>145</v>
      </c>
      <c r="F17" s="246" t="s">
        <v>151</v>
      </c>
      <c r="G17" s="247"/>
      <c r="H17" s="246" t="s">
        <v>153</v>
      </c>
      <c r="I17" s="247"/>
      <c r="J17" s="246" t="s">
        <v>133</v>
      </c>
      <c r="K17" s="247"/>
      <c r="L17" s="246" t="s">
        <v>90</v>
      </c>
      <c r="M17" s="247"/>
      <c r="N17" s="91" t="s">
        <v>68</v>
      </c>
      <c r="O17" s="92">
        <v>6.9370000000000003</v>
      </c>
      <c r="P17" s="163">
        <f t="shared" si="0"/>
        <v>0.20600000000000041</v>
      </c>
      <c r="Q17" s="166">
        <f t="shared" si="1"/>
        <v>6.0000000000002274E-3</v>
      </c>
      <c r="R17" s="68">
        <v>3</v>
      </c>
      <c r="S17" s="16"/>
      <c r="T17" s="71">
        <v>6</v>
      </c>
      <c r="U17" s="16"/>
      <c r="V17" s="16"/>
      <c r="W17" s="5"/>
    </row>
    <row r="18" spans="1:23" s="2" customFormat="1" ht="18" customHeight="1">
      <c r="A18" s="14"/>
      <c r="B18" s="276"/>
      <c r="C18" s="248"/>
      <c r="D18" s="138">
        <v>10</v>
      </c>
      <c r="E18" s="1" t="s">
        <v>143</v>
      </c>
      <c r="F18" s="236" t="s">
        <v>152</v>
      </c>
      <c r="G18" s="237"/>
      <c r="H18" s="236" t="s">
        <v>151</v>
      </c>
      <c r="I18" s="237"/>
      <c r="J18" s="236" t="s">
        <v>132</v>
      </c>
      <c r="K18" s="237"/>
      <c r="L18" s="236" t="s">
        <v>154</v>
      </c>
      <c r="M18" s="237"/>
      <c r="N18" s="34" t="s">
        <v>68</v>
      </c>
      <c r="O18" s="89">
        <v>6.97</v>
      </c>
      <c r="P18" s="160">
        <f t="shared" si="0"/>
        <v>0.23899999999999988</v>
      </c>
      <c r="Q18" s="159">
        <f t="shared" si="1"/>
        <v>3.2999999999999474E-2</v>
      </c>
      <c r="R18" s="67">
        <v>2</v>
      </c>
      <c r="S18" s="16"/>
      <c r="T18" s="150">
        <v>7</v>
      </c>
      <c r="U18" s="16"/>
      <c r="V18" s="16"/>
      <c r="W18" s="5"/>
    </row>
    <row r="19" spans="1:23" s="2" customFormat="1" ht="18" customHeight="1">
      <c r="A19" s="14"/>
      <c r="B19" s="276"/>
      <c r="C19" s="248"/>
      <c r="D19" s="138">
        <v>11</v>
      </c>
      <c r="E19" s="1" t="s">
        <v>76</v>
      </c>
      <c r="F19" s="236" t="s">
        <v>2</v>
      </c>
      <c r="G19" s="237"/>
      <c r="H19" s="236" t="s">
        <v>70</v>
      </c>
      <c r="I19" s="237"/>
      <c r="J19" s="236" t="s">
        <v>65</v>
      </c>
      <c r="K19" s="237"/>
      <c r="L19" s="236" t="s">
        <v>90</v>
      </c>
      <c r="M19" s="237"/>
      <c r="N19" s="34" t="s">
        <v>16</v>
      </c>
      <c r="O19" s="89">
        <v>6.9969999999999999</v>
      </c>
      <c r="P19" s="160">
        <f t="shared" si="0"/>
        <v>0.26600000000000001</v>
      </c>
      <c r="Q19" s="159">
        <f t="shared" si="1"/>
        <v>2.7000000000000135E-2</v>
      </c>
      <c r="R19" s="69">
        <v>4</v>
      </c>
      <c r="S19" s="16"/>
      <c r="T19" s="72">
        <v>8</v>
      </c>
      <c r="U19" s="16"/>
      <c r="V19" s="16"/>
      <c r="W19" s="5"/>
    </row>
    <row r="20" spans="1:23" s="2" customFormat="1" ht="18" customHeight="1">
      <c r="A20" s="14"/>
      <c r="B20" s="276"/>
      <c r="C20" s="248"/>
      <c r="D20" s="138">
        <v>12</v>
      </c>
      <c r="E20" s="1" t="s">
        <v>54</v>
      </c>
      <c r="F20" s="236" t="s">
        <v>66</v>
      </c>
      <c r="G20" s="237"/>
      <c r="H20" s="236" t="s">
        <v>2</v>
      </c>
      <c r="I20" s="237"/>
      <c r="J20" s="236" t="s">
        <v>131</v>
      </c>
      <c r="K20" s="237"/>
      <c r="L20" s="236" t="s">
        <v>128</v>
      </c>
      <c r="M20" s="237"/>
      <c r="N20" s="34" t="s">
        <v>68</v>
      </c>
      <c r="O20" s="31">
        <v>7</v>
      </c>
      <c r="P20" s="160">
        <f t="shared" si="0"/>
        <v>0.26900000000000013</v>
      </c>
      <c r="Q20" s="157">
        <f t="shared" si="1"/>
        <v>3.0000000000001137E-3</v>
      </c>
      <c r="R20" s="150">
        <v>7</v>
      </c>
      <c r="S20" s="16"/>
      <c r="T20" s="151">
        <v>9</v>
      </c>
      <c r="U20" s="16"/>
      <c r="V20" s="16"/>
      <c r="W20" s="5"/>
    </row>
    <row r="21" spans="1:23" s="2" customFormat="1" ht="18" customHeight="1">
      <c r="A21" s="14"/>
      <c r="B21" s="276"/>
      <c r="C21" s="248"/>
      <c r="D21" s="138">
        <v>13</v>
      </c>
      <c r="E21" s="1" t="s">
        <v>115</v>
      </c>
      <c r="F21" s="236" t="s">
        <v>84</v>
      </c>
      <c r="G21" s="237"/>
      <c r="H21" s="236" t="s">
        <v>85</v>
      </c>
      <c r="I21" s="237"/>
      <c r="J21" s="236" t="s">
        <v>65</v>
      </c>
      <c r="K21" s="237"/>
      <c r="L21" s="236" t="s">
        <v>41</v>
      </c>
      <c r="M21" s="237"/>
      <c r="N21" s="34" t="s">
        <v>68</v>
      </c>
      <c r="O21" s="31">
        <v>7.0019999999999998</v>
      </c>
      <c r="P21" s="160">
        <f t="shared" si="0"/>
        <v>0.27099999999999991</v>
      </c>
      <c r="Q21" s="157">
        <f t="shared" si="1"/>
        <v>1.9999999999997797E-3</v>
      </c>
      <c r="R21" s="151">
        <v>9</v>
      </c>
      <c r="S21" s="16"/>
      <c r="T21" s="16"/>
      <c r="U21" s="16"/>
      <c r="V21" s="16"/>
      <c r="W21" s="5"/>
    </row>
    <row r="22" spans="1:23" s="2" customFormat="1" ht="18" customHeight="1">
      <c r="A22" s="14"/>
      <c r="B22" s="276"/>
      <c r="C22" s="248"/>
      <c r="D22" s="138">
        <v>14</v>
      </c>
      <c r="E22" s="1" t="s">
        <v>147</v>
      </c>
      <c r="F22" s="236" t="s">
        <v>71</v>
      </c>
      <c r="G22" s="237"/>
      <c r="H22" s="236" t="s">
        <v>82</v>
      </c>
      <c r="I22" s="237"/>
      <c r="J22" s="236" t="s">
        <v>133</v>
      </c>
      <c r="K22" s="237"/>
      <c r="L22" s="236" t="s">
        <v>90</v>
      </c>
      <c r="M22" s="237"/>
      <c r="N22" s="34" t="s">
        <v>68</v>
      </c>
      <c r="O22" s="31">
        <v>7.0380000000000003</v>
      </c>
      <c r="P22" s="160">
        <f t="shared" si="0"/>
        <v>0.30700000000000038</v>
      </c>
      <c r="Q22" s="159">
        <f t="shared" si="1"/>
        <v>3.6000000000000476E-2</v>
      </c>
      <c r="R22" s="72">
        <v>8</v>
      </c>
      <c r="S22" s="16"/>
      <c r="T22" s="16"/>
      <c r="U22" s="16"/>
      <c r="V22" s="16"/>
      <c r="W22" s="5"/>
    </row>
    <row r="23" spans="1:23" s="2" customFormat="1" ht="18" customHeight="1">
      <c r="A23" s="14"/>
      <c r="B23" s="276"/>
      <c r="C23" s="248"/>
      <c r="D23" s="138">
        <v>15</v>
      </c>
      <c r="E23" s="1" t="s">
        <v>148</v>
      </c>
      <c r="F23" s="236" t="s">
        <v>82</v>
      </c>
      <c r="G23" s="237"/>
      <c r="H23" s="236" t="s">
        <v>80</v>
      </c>
      <c r="I23" s="237"/>
      <c r="J23" s="236" t="s">
        <v>150</v>
      </c>
      <c r="K23" s="237"/>
      <c r="L23" s="236" t="s">
        <v>128</v>
      </c>
      <c r="M23" s="237"/>
      <c r="N23" s="34" t="s">
        <v>68</v>
      </c>
      <c r="O23" s="31">
        <v>7.0679999999999996</v>
      </c>
      <c r="P23" s="160">
        <f t="shared" ref="P23:P24" si="2">O23-$O$9</f>
        <v>0.33699999999999974</v>
      </c>
      <c r="Q23" s="159">
        <f t="shared" ref="Q23:Q24" si="3">O23-O22</f>
        <v>2.9999999999999361E-2</v>
      </c>
      <c r="R23" s="66">
        <v>1</v>
      </c>
      <c r="S23" s="16"/>
      <c r="T23" s="16"/>
      <c r="U23" s="16"/>
      <c r="V23" s="16"/>
      <c r="W23" s="5"/>
    </row>
    <row r="24" spans="1:23" s="2" customFormat="1" ht="18" customHeight="1">
      <c r="A24" s="14"/>
      <c r="B24" s="276"/>
      <c r="C24" s="248"/>
      <c r="D24" s="138">
        <v>16</v>
      </c>
      <c r="E24" s="1" t="s">
        <v>146</v>
      </c>
      <c r="F24" s="236" t="s">
        <v>80</v>
      </c>
      <c r="G24" s="237"/>
      <c r="H24" s="236" t="s">
        <v>71</v>
      </c>
      <c r="I24" s="237"/>
      <c r="J24" s="236" t="s">
        <v>133</v>
      </c>
      <c r="K24" s="237"/>
      <c r="L24" s="236" t="s">
        <v>90</v>
      </c>
      <c r="M24" s="237"/>
      <c r="N24" s="34" t="s">
        <v>68</v>
      </c>
      <c r="O24" s="31">
        <v>7.069</v>
      </c>
      <c r="P24" s="160">
        <f t="shared" si="2"/>
        <v>0.33800000000000008</v>
      </c>
      <c r="Q24" s="157">
        <f t="shared" si="3"/>
        <v>1.000000000000334E-3</v>
      </c>
      <c r="R24" s="71">
        <v>6</v>
      </c>
      <c r="S24" s="16"/>
      <c r="T24" s="16"/>
      <c r="U24" s="16"/>
      <c r="V24" s="16"/>
      <c r="W24" s="5"/>
    </row>
    <row r="25" spans="1:23" s="2" customFormat="1" ht="18" customHeight="1">
      <c r="A25" s="14"/>
      <c r="B25" s="276"/>
      <c r="C25" s="248"/>
      <c r="D25" s="138">
        <v>17</v>
      </c>
      <c r="E25" s="1" t="s">
        <v>144</v>
      </c>
      <c r="F25" s="236" t="s">
        <v>153</v>
      </c>
      <c r="G25" s="237"/>
      <c r="H25" s="236" t="s">
        <v>152</v>
      </c>
      <c r="I25" s="237"/>
      <c r="J25" s="236" t="s">
        <v>67</v>
      </c>
      <c r="K25" s="237"/>
      <c r="L25" s="236" t="s">
        <v>90</v>
      </c>
      <c r="M25" s="237"/>
      <c r="N25" s="34" t="s">
        <v>68</v>
      </c>
      <c r="O25" s="31">
        <v>7.141</v>
      </c>
      <c r="P25" s="160">
        <f t="shared" si="0"/>
        <v>0.41000000000000014</v>
      </c>
      <c r="Q25" s="160">
        <f>O25-O22</f>
        <v>0.10299999999999976</v>
      </c>
      <c r="R25" s="70">
        <v>5</v>
      </c>
      <c r="S25" s="16"/>
      <c r="T25" s="16"/>
      <c r="U25" s="16"/>
      <c r="V25" s="16"/>
      <c r="W25" s="5"/>
    </row>
    <row r="26" spans="1:23" s="2" customFormat="1" ht="18" customHeight="1">
      <c r="A26" s="14"/>
      <c r="B26" s="276"/>
      <c r="C26" s="24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6"/>
      <c r="W26" s="5"/>
    </row>
    <row r="27" spans="1:23" s="2" customFormat="1" ht="18" customHeight="1">
      <c r="A27" s="14"/>
      <c r="B27" s="276"/>
      <c r="C27" s="248"/>
      <c r="D27" s="244" t="s">
        <v>23</v>
      </c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38" t="s">
        <v>86</v>
      </c>
      <c r="W27" s="14"/>
    </row>
    <row r="28" spans="1:23" s="2" customFormat="1" ht="18" customHeight="1">
      <c r="A28" s="14"/>
      <c r="B28" s="276"/>
      <c r="C28" s="248"/>
      <c r="D28" s="245" t="s">
        <v>1</v>
      </c>
      <c r="E28" s="239" t="s">
        <v>15</v>
      </c>
      <c r="F28" s="240" t="s">
        <v>48</v>
      </c>
      <c r="G28" s="242" t="s">
        <v>20</v>
      </c>
      <c r="H28" s="253" t="s">
        <v>17</v>
      </c>
      <c r="I28" s="254"/>
      <c r="J28" s="254"/>
      <c r="K28" s="254"/>
      <c r="L28" s="254"/>
      <c r="M28" s="254"/>
      <c r="N28" s="255"/>
      <c r="O28" s="253" t="s">
        <v>18</v>
      </c>
      <c r="P28" s="254"/>
      <c r="Q28" s="254"/>
      <c r="R28" s="254"/>
      <c r="S28" s="254"/>
      <c r="T28" s="254"/>
      <c r="U28" s="255"/>
      <c r="V28" s="238"/>
      <c r="W28" s="14"/>
    </row>
    <row r="29" spans="1:23" s="2" customFormat="1" ht="18" customHeight="1">
      <c r="A29" s="14"/>
      <c r="B29" s="276"/>
      <c r="C29" s="248"/>
      <c r="D29" s="245"/>
      <c r="E29" s="239"/>
      <c r="F29" s="241"/>
      <c r="G29" s="242"/>
      <c r="H29" s="120" t="s">
        <v>92</v>
      </c>
      <c r="I29" s="33" t="s">
        <v>19</v>
      </c>
      <c r="J29" s="22">
        <v>1</v>
      </c>
      <c r="K29" s="19">
        <v>2</v>
      </c>
      <c r="L29" s="20">
        <v>3</v>
      </c>
      <c r="M29" s="21">
        <v>4</v>
      </c>
      <c r="N29" s="27">
        <v>5</v>
      </c>
      <c r="O29" s="120" t="s">
        <v>92</v>
      </c>
      <c r="P29" s="33" t="s">
        <v>19</v>
      </c>
      <c r="Q29" s="22">
        <v>1</v>
      </c>
      <c r="R29" s="19">
        <v>2</v>
      </c>
      <c r="S29" s="20">
        <v>3</v>
      </c>
      <c r="T29" s="21">
        <v>4</v>
      </c>
      <c r="U29" s="27">
        <v>5</v>
      </c>
      <c r="V29" s="238"/>
      <c r="W29" s="14"/>
    </row>
    <row r="30" spans="1:23" s="2" customFormat="1" ht="18" customHeight="1">
      <c r="A30" s="14"/>
      <c r="B30" s="276"/>
      <c r="C30" s="248"/>
      <c r="D30" s="138">
        <v>1</v>
      </c>
      <c r="E30" s="1" t="s">
        <v>113</v>
      </c>
      <c r="F30" s="35">
        <v>20</v>
      </c>
      <c r="G30" s="146">
        <f t="shared" ref="G30:G46" si="4">I30+P30-V30</f>
        <v>514.65</v>
      </c>
      <c r="H30" s="120" t="s">
        <v>94</v>
      </c>
      <c r="I30" s="100">
        <f t="shared" ref="I30:I46" si="5">SUM(J30:N30)</f>
        <v>254.28</v>
      </c>
      <c r="J30" s="132">
        <v>51</v>
      </c>
      <c r="K30" s="132">
        <v>51</v>
      </c>
      <c r="L30" s="132">
        <v>51</v>
      </c>
      <c r="M30" s="131">
        <v>52.28</v>
      </c>
      <c r="N30" s="41">
        <v>49</v>
      </c>
      <c r="O30" s="120" t="s">
        <v>95</v>
      </c>
      <c r="P30" s="97">
        <f t="shared" ref="P30:P46" si="6">SUM(Q30:U30)</f>
        <v>261.87</v>
      </c>
      <c r="Q30" s="130">
        <v>53</v>
      </c>
      <c r="R30" s="131">
        <v>52</v>
      </c>
      <c r="S30" s="130">
        <v>53</v>
      </c>
      <c r="T30" s="130">
        <v>52.87</v>
      </c>
      <c r="U30" s="132">
        <v>51</v>
      </c>
      <c r="V30" s="74">
        <v>1.5</v>
      </c>
      <c r="W30" s="14"/>
    </row>
    <row r="31" spans="1:23" s="2" customFormat="1" ht="18" customHeight="1">
      <c r="A31" s="14"/>
      <c r="B31" s="276"/>
      <c r="C31" s="248"/>
      <c r="D31" s="138">
        <v>2</v>
      </c>
      <c r="E31" s="1" t="s">
        <v>81</v>
      </c>
      <c r="F31" s="35">
        <v>18</v>
      </c>
      <c r="G31" s="146">
        <f t="shared" si="4"/>
        <v>511.36</v>
      </c>
      <c r="H31" s="120" t="s">
        <v>103</v>
      </c>
      <c r="I31" s="98">
        <f t="shared" si="5"/>
        <v>257.77999999999997</v>
      </c>
      <c r="J31" s="132">
        <v>51</v>
      </c>
      <c r="K31" s="131">
        <v>52</v>
      </c>
      <c r="L31" s="130">
        <v>52.78</v>
      </c>
      <c r="M31" s="131">
        <v>52</v>
      </c>
      <c r="N31" s="133">
        <v>50</v>
      </c>
      <c r="O31" s="120" t="s">
        <v>102</v>
      </c>
      <c r="P31" s="100">
        <f t="shared" si="6"/>
        <v>254.48</v>
      </c>
      <c r="Q31" s="132">
        <v>51</v>
      </c>
      <c r="R31" s="131">
        <v>52</v>
      </c>
      <c r="S31" s="132">
        <v>51.48</v>
      </c>
      <c r="T31" s="132">
        <v>51</v>
      </c>
      <c r="U31" s="41">
        <v>49</v>
      </c>
      <c r="V31" s="74">
        <v>0.9</v>
      </c>
      <c r="W31" s="14"/>
    </row>
    <row r="32" spans="1:23" s="2" customFormat="1" ht="18" customHeight="1">
      <c r="A32" s="14"/>
      <c r="B32" s="276"/>
      <c r="C32" s="248"/>
      <c r="D32" s="138">
        <v>3</v>
      </c>
      <c r="E32" s="1" t="s">
        <v>124</v>
      </c>
      <c r="F32" s="35">
        <v>16</v>
      </c>
      <c r="G32" s="146">
        <f t="shared" si="4"/>
        <v>510.43</v>
      </c>
      <c r="H32" s="120" t="s">
        <v>93</v>
      </c>
      <c r="I32" s="97">
        <f t="shared" si="5"/>
        <v>257.77999999999997</v>
      </c>
      <c r="J32" s="131">
        <v>51.78</v>
      </c>
      <c r="K32" s="130">
        <v>53</v>
      </c>
      <c r="L32" s="131">
        <v>52</v>
      </c>
      <c r="M32" s="131">
        <v>52</v>
      </c>
      <c r="N32" s="41">
        <v>49</v>
      </c>
      <c r="O32" s="120" t="s">
        <v>94</v>
      </c>
      <c r="P32" s="100">
        <f t="shared" si="6"/>
        <v>253.55</v>
      </c>
      <c r="Q32" s="131">
        <v>51.55</v>
      </c>
      <c r="R32" s="132">
        <v>51</v>
      </c>
      <c r="S32" s="133">
        <v>50</v>
      </c>
      <c r="T32" s="132">
        <v>51</v>
      </c>
      <c r="U32" s="133">
        <v>50</v>
      </c>
      <c r="V32" s="74">
        <v>0.9</v>
      </c>
      <c r="W32" s="14"/>
    </row>
    <row r="33" spans="1:23" s="2" customFormat="1" ht="18" customHeight="1">
      <c r="A33" s="14"/>
      <c r="B33" s="276"/>
      <c r="C33" s="248"/>
      <c r="D33" s="138">
        <v>4</v>
      </c>
      <c r="E33" s="1" t="s">
        <v>77</v>
      </c>
      <c r="F33" s="35">
        <v>15</v>
      </c>
      <c r="G33" s="146">
        <f t="shared" si="4"/>
        <v>508.92</v>
      </c>
      <c r="H33" s="120" t="s">
        <v>95</v>
      </c>
      <c r="I33" s="99">
        <f t="shared" si="5"/>
        <v>257.60000000000002</v>
      </c>
      <c r="J33" s="132">
        <v>51</v>
      </c>
      <c r="K33" s="130">
        <v>53</v>
      </c>
      <c r="L33" s="130">
        <v>53</v>
      </c>
      <c r="M33" s="132">
        <v>51</v>
      </c>
      <c r="N33" s="133">
        <v>49.6</v>
      </c>
      <c r="O33" s="120" t="s">
        <v>99</v>
      </c>
      <c r="P33" s="100">
        <f t="shared" si="6"/>
        <v>252.52</v>
      </c>
      <c r="Q33" s="132">
        <v>51</v>
      </c>
      <c r="R33" s="133">
        <v>50</v>
      </c>
      <c r="S33" s="132">
        <v>51</v>
      </c>
      <c r="T33" s="132">
        <v>51</v>
      </c>
      <c r="U33" s="133">
        <v>49.52</v>
      </c>
      <c r="V33" s="74">
        <v>1.2</v>
      </c>
      <c r="W33" s="14"/>
    </row>
    <row r="34" spans="1:23" s="2" customFormat="1" ht="18" customHeight="1">
      <c r="A34" s="14"/>
      <c r="B34" s="276"/>
      <c r="C34" s="248"/>
      <c r="D34" s="138">
        <v>5</v>
      </c>
      <c r="E34" s="1" t="s">
        <v>122</v>
      </c>
      <c r="F34" s="35">
        <v>14</v>
      </c>
      <c r="G34" s="146">
        <f t="shared" si="4"/>
        <v>508.41</v>
      </c>
      <c r="H34" s="120" t="s">
        <v>98</v>
      </c>
      <c r="I34" s="100">
        <f t="shared" si="5"/>
        <v>254.05</v>
      </c>
      <c r="J34" s="133">
        <v>50</v>
      </c>
      <c r="K34" s="131">
        <v>52.05</v>
      </c>
      <c r="L34" s="131">
        <v>52</v>
      </c>
      <c r="M34" s="132">
        <v>51</v>
      </c>
      <c r="N34" s="41">
        <v>49</v>
      </c>
      <c r="O34" s="120" t="s">
        <v>93</v>
      </c>
      <c r="P34" s="98">
        <f t="shared" si="6"/>
        <v>256.46000000000004</v>
      </c>
      <c r="Q34" s="132">
        <v>51</v>
      </c>
      <c r="R34" s="131">
        <v>52.46</v>
      </c>
      <c r="S34" s="131">
        <v>52</v>
      </c>
      <c r="T34" s="132">
        <v>51</v>
      </c>
      <c r="U34" s="133">
        <v>50</v>
      </c>
      <c r="V34" s="74">
        <v>2.1</v>
      </c>
      <c r="W34" s="14"/>
    </row>
    <row r="35" spans="1:23" s="2" customFormat="1" ht="18" customHeight="1">
      <c r="A35" s="14"/>
      <c r="B35" s="276"/>
      <c r="C35" s="248"/>
      <c r="D35" s="138">
        <v>6</v>
      </c>
      <c r="E35" s="1" t="s">
        <v>76</v>
      </c>
      <c r="F35" s="35">
        <v>13</v>
      </c>
      <c r="G35" s="146">
        <f t="shared" si="4"/>
        <v>503.06</v>
      </c>
      <c r="H35" s="120" t="s">
        <v>97</v>
      </c>
      <c r="I35" s="26">
        <f t="shared" si="5"/>
        <v>249.42000000000002</v>
      </c>
      <c r="J35" s="133">
        <v>50</v>
      </c>
      <c r="K35" s="133">
        <v>50</v>
      </c>
      <c r="L35" s="132">
        <v>51</v>
      </c>
      <c r="M35" s="133">
        <v>50</v>
      </c>
      <c r="N35" s="41">
        <v>48.42</v>
      </c>
      <c r="O35" s="120" t="s">
        <v>103</v>
      </c>
      <c r="P35" s="99">
        <f t="shared" si="6"/>
        <v>254.84</v>
      </c>
      <c r="Q35" s="133">
        <v>50</v>
      </c>
      <c r="R35" s="131">
        <v>52</v>
      </c>
      <c r="S35" s="131">
        <v>52</v>
      </c>
      <c r="T35" s="132">
        <v>51</v>
      </c>
      <c r="U35" s="133">
        <v>49.84</v>
      </c>
      <c r="V35" s="74">
        <v>1.2</v>
      </c>
      <c r="W35" s="14"/>
    </row>
    <row r="36" spans="1:23" s="2" customFormat="1" ht="18" customHeight="1">
      <c r="A36" s="14"/>
      <c r="B36" s="276"/>
      <c r="C36" s="248"/>
      <c r="D36" s="138">
        <v>7</v>
      </c>
      <c r="E36" s="1" t="s">
        <v>125</v>
      </c>
      <c r="F36" s="35">
        <v>12</v>
      </c>
      <c r="G36" s="146">
        <f t="shared" si="4"/>
        <v>501.5</v>
      </c>
      <c r="H36" s="120" t="s">
        <v>102</v>
      </c>
      <c r="I36" s="100">
        <f t="shared" si="5"/>
        <v>251.62</v>
      </c>
      <c r="J36" s="133">
        <v>50</v>
      </c>
      <c r="K36" s="132">
        <v>51</v>
      </c>
      <c r="L36" s="132">
        <v>51</v>
      </c>
      <c r="M36" s="133">
        <v>50</v>
      </c>
      <c r="N36" s="133">
        <v>49.62</v>
      </c>
      <c r="O36" s="120" t="s">
        <v>98</v>
      </c>
      <c r="P36" s="100">
        <f t="shared" si="6"/>
        <v>253.18</v>
      </c>
      <c r="Q36" s="133">
        <v>50</v>
      </c>
      <c r="R36" s="131">
        <v>52</v>
      </c>
      <c r="S36" s="131">
        <v>52</v>
      </c>
      <c r="T36" s="133">
        <v>50</v>
      </c>
      <c r="U36" s="41">
        <v>49.18</v>
      </c>
      <c r="V36" s="74">
        <v>3.3</v>
      </c>
      <c r="W36" s="14"/>
    </row>
    <row r="37" spans="1:23" s="2" customFormat="1" ht="18" customHeight="1">
      <c r="A37" s="14"/>
      <c r="B37" s="276"/>
      <c r="C37" s="248"/>
      <c r="D37" s="138">
        <v>8</v>
      </c>
      <c r="E37" s="1" t="s">
        <v>143</v>
      </c>
      <c r="F37" s="35">
        <v>11</v>
      </c>
      <c r="G37" s="73">
        <f t="shared" si="4"/>
        <v>499.64</v>
      </c>
      <c r="H37" s="120" t="s">
        <v>156</v>
      </c>
      <c r="I37" s="26">
        <f t="shared" si="5"/>
        <v>248.24</v>
      </c>
      <c r="J37" s="133">
        <v>50</v>
      </c>
      <c r="K37" s="41">
        <v>49</v>
      </c>
      <c r="L37" s="133">
        <v>50</v>
      </c>
      <c r="M37" s="133">
        <v>50.24</v>
      </c>
      <c r="N37" s="41">
        <v>49</v>
      </c>
      <c r="O37" s="120" t="s">
        <v>155</v>
      </c>
      <c r="P37" s="100">
        <f t="shared" si="6"/>
        <v>252.9</v>
      </c>
      <c r="Q37" s="133">
        <v>50</v>
      </c>
      <c r="R37" s="132">
        <v>51</v>
      </c>
      <c r="S37" s="131">
        <v>52</v>
      </c>
      <c r="T37" s="132">
        <v>50.9</v>
      </c>
      <c r="U37" s="41">
        <v>49</v>
      </c>
      <c r="V37" s="74">
        <v>1.5</v>
      </c>
      <c r="W37" s="14"/>
    </row>
    <row r="38" spans="1:23" s="2" customFormat="1" ht="18" customHeight="1">
      <c r="A38" s="14"/>
      <c r="B38" s="276"/>
      <c r="C38" s="248"/>
      <c r="D38" s="138">
        <v>9</v>
      </c>
      <c r="E38" s="1" t="s">
        <v>83</v>
      </c>
      <c r="F38" s="35">
        <v>10</v>
      </c>
      <c r="G38" s="73">
        <f t="shared" si="4"/>
        <v>499.27000000000004</v>
      </c>
      <c r="H38" s="120" t="s">
        <v>105</v>
      </c>
      <c r="I38" s="26">
        <f t="shared" si="5"/>
        <v>249.36</v>
      </c>
      <c r="J38" s="133">
        <v>50</v>
      </c>
      <c r="K38" s="132">
        <v>51</v>
      </c>
      <c r="L38" s="132">
        <v>51</v>
      </c>
      <c r="M38" s="41">
        <v>49</v>
      </c>
      <c r="N38" s="41">
        <v>48.36</v>
      </c>
      <c r="O38" s="120" t="s">
        <v>100</v>
      </c>
      <c r="P38" s="100">
        <f t="shared" si="6"/>
        <v>251.71</v>
      </c>
      <c r="Q38" s="133">
        <v>50</v>
      </c>
      <c r="R38" s="132">
        <v>51</v>
      </c>
      <c r="S38" s="132">
        <v>51</v>
      </c>
      <c r="T38" s="132">
        <v>51</v>
      </c>
      <c r="U38" s="41">
        <v>48.71</v>
      </c>
      <c r="V38" s="74">
        <v>1.8</v>
      </c>
      <c r="W38" s="14"/>
    </row>
    <row r="39" spans="1:23" s="2" customFormat="1" ht="18" customHeight="1">
      <c r="A39" s="14"/>
      <c r="B39" s="276"/>
      <c r="C39" s="248"/>
      <c r="D39" s="138">
        <v>10</v>
      </c>
      <c r="E39" s="1" t="s">
        <v>121</v>
      </c>
      <c r="F39" s="35">
        <v>9</v>
      </c>
      <c r="G39" s="73">
        <f t="shared" si="4"/>
        <v>498.88</v>
      </c>
      <c r="H39" s="120" t="s">
        <v>99</v>
      </c>
      <c r="I39" s="26">
        <f t="shared" si="5"/>
        <v>248.39</v>
      </c>
      <c r="J39" s="41">
        <v>49</v>
      </c>
      <c r="K39" s="133">
        <v>50</v>
      </c>
      <c r="L39" s="132">
        <v>51</v>
      </c>
      <c r="M39" s="133">
        <v>50</v>
      </c>
      <c r="N39" s="41">
        <v>48.39</v>
      </c>
      <c r="O39" s="120" t="s">
        <v>96</v>
      </c>
      <c r="P39" s="100">
        <f t="shared" si="6"/>
        <v>251.09</v>
      </c>
      <c r="Q39" s="133">
        <v>50</v>
      </c>
      <c r="R39" s="132">
        <v>51</v>
      </c>
      <c r="S39" s="131">
        <v>52</v>
      </c>
      <c r="T39" s="133">
        <v>50</v>
      </c>
      <c r="U39" s="41">
        <v>48.09</v>
      </c>
      <c r="V39" s="74">
        <v>0.6</v>
      </c>
      <c r="W39" s="14"/>
    </row>
    <row r="40" spans="1:23" s="2" customFormat="1" ht="18" customHeight="1">
      <c r="A40" s="14"/>
      <c r="B40" s="276"/>
      <c r="C40" s="248"/>
      <c r="D40" s="138">
        <v>11</v>
      </c>
      <c r="E40" s="1" t="s">
        <v>54</v>
      </c>
      <c r="F40" s="35">
        <v>8</v>
      </c>
      <c r="G40" s="73">
        <f t="shared" si="4"/>
        <v>497.56</v>
      </c>
      <c r="H40" s="120" t="s">
        <v>96</v>
      </c>
      <c r="I40" s="26">
        <f t="shared" si="5"/>
        <v>247.78</v>
      </c>
      <c r="J40" s="41">
        <v>49</v>
      </c>
      <c r="K40" s="132">
        <v>51</v>
      </c>
      <c r="L40" s="133">
        <v>50</v>
      </c>
      <c r="M40" s="41">
        <v>49</v>
      </c>
      <c r="N40" s="41">
        <v>48.78</v>
      </c>
      <c r="O40" s="120" t="s">
        <v>97</v>
      </c>
      <c r="P40" s="26">
        <f t="shared" si="6"/>
        <v>249.78</v>
      </c>
      <c r="Q40" s="133">
        <v>50</v>
      </c>
      <c r="R40" s="132">
        <v>51</v>
      </c>
      <c r="S40" s="133">
        <v>50</v>
      </c>
      <c r="T40" s="133">
        <v>50</v>
      </c>
      <c r="U40" s="41">
        <v>48.78</v>
      </c>
      <c r="V40" s="147">
        <v>0</v>
      </c>
      <c r="W40" s="14"/>
    </row>
    <row r="41" spans="1:23" s="2" customFormat="1" ht="18" customHeight="1">
      <c r="A41" s="14"/>
      <c r="B41" s="276"/>
      <c r="C41" s="248"/>
      <c r="D41" s="138">
        <v>12</v>
      </c>
      <c r="E41" s="1" t="s">
        <v>145</v>
      </c>
      <c r="F41" s="35">
        <v>7</v>
      </c>
      <c r="G41" s="73">
        <f t="shared" si="4"/>
        <v>490.87</v>
      </c>
      <c r="H41" s="120" t="s">
        <v>155</v>
      </c>
      <c r="I41" s="100">
        <f t="shared" si="5"/>
        <v>251.38</v>
      </c>
      <c r="J41" s="133">
        <v>50.38</v>
      </c>
      <c r="K41" s="132">
        <v>51</v>
      </c>
      <c r="L41" s="132">
        <v>51</v>
      </c>
      <c r="M41" s="132">
        <v>51</v>
      </c>
      <c r="N41" s="41">
        <v>48</v>
      </c>
      <c r="O41" s="120" t="s">
        <v>157</v>
      </c>
      <c r="P41" s="26">
        <f t="shared" si="6"/>
        <v>243.09</v>
      </c>
      <c r="Q41" s="133">
        <v>50.09</v>
      </c>
      <c r="R41" s="41">
        <v>49</v>
      </c>
      <c r="S41" s="41">
        <v>49</v>
      </c>
      <c r="T41" s="41">
        <v>49</v>
      </c>
      <c r="U41" s="41">
        <v>46</v>
      </c>
      <c r="V41" s="74">
        <v>3.6</v>
      </c>
      <c r="W41" s="14"/>
    </row>
    <row r="42" spans="1:23" s="2" customFormat="1" ht="18" customHeight="1">
      <c r="A42" s="14"/>
      <c r="B42" s="276"/>
      <c r="C42" s="248"/>
      <c r="D42" s="138">
        <v>13</v>
      </c>
      <c r="E42" s="1" t="s">
        <v>144</v>
      </c>
      <c r="F42" s="35">
        <v>6</v>
      </c>
      <c r="G42" s="73">
        <f t="shared" si="4"/>
        <v>487.23999999999995</v>
      </c>
      <c r="H42" s="120" t="s">
        <v>157</v>
      </c>
      <c r="I42" s="26">
        <f t="shared" si="5"/>
        <v>241.66</v>
      </c>
      <c r="J42" s="41">
        <v>49</v>
      </c>
      <c r="K42" s="133">
        <v>50</v>
      </c>
      <c r="L42" s="133">
        <v>49.66</v>
      </c>
      <c r="M42" s="41">
        <v>48</v>
      </c>
      <c r="N42" s="41">
        <v>45</v>
      </c>
      <c r="O42" s="120" t="s">
        <v>156</v>
      </c>
      <c r="P42" s="100">
        <f t="shared" si="6"/>
        <v>250.38</v>
      </c>
      <c r="Q42" s="133">
        <v>50</v>
      </c>
      <c r="R42" s="132">
        <v>51</v>
      </c>
      <c r="S42" s="132">
        <v>51.38</v>
      </c>
      <c r="T42" s="132">
        <v>51</v>
      </c>
      <c r="U42" s="41">
        <v>47</v>
      </c>
      <c r="V42" s="74">
        <v>4.8</v>
      </c>
      <c r="W42" s="14"/>
    </row>
    <row r="43" spans="1:23" s="2" customFormat="1" ht="18" customHeight="1">
      <c r="A43" s="14"/>
      <c r="B43" s="276"/>
      <c r="C43" s="248"/>
      <c r="D43" s="138">
        <v>14</v>
      </c>
      <c r="E43" s="1" t="s">
        <v>147</v>
      </c>
      <c r="F43" s="35">
        <v>5</v>
      </c>
      <c r="G43" s="73">
        <f t="shared" si="4"/>
        <v>487.16999999999996</v>
      </c>
      <c r="H43" s="120" t="s">
        <v>104</v>
      </c>
      <c r="I43" s="26">
        <f t="shared" si="5"/>
        <v>243.28</v>
      </c>
      <c r="J43" s="41">
        <v>48</v>
      </c>
      <c r="K43" s="41">
        <v>49</v>
      </c>
      <c r="L43" s="133">
        <v>50</v>
      </c>
      <c r="M43" s="41">
        <v>48</v>
      </c>
      <c r="N43" s="41">
        <v>48.28</v>
      </c>
      <c r="O43" s="120" t="s">
        <v>106</v>
      </c>
      <c r="P43" s="26">
        <f t="shared" si="6"/>
        <v>249.89</v>
      </c>
      <c r="Q43" s="133">
        <v>50</v>
      </c>
      <c r="R43" s="132">
        <v>51</v>
      </c>
      <c r="S43" s="132">
        <v>51</v>
      </c>
      <c r="T43" s="41">
        <v>49</v>
      </c>
      <c r="U43" s="41">
        <v>48.89</v>
      </c>
      <c r="V43" s="74">
        <v>6</v>
      </c>
      <c r="W43" s="14"/>
    </row>
    <row r="44" spans="1:23" s="2" customFormat="1" ht="18" customHeight="1">
      <c r="A44" s="14"/>
      <c r="B44" s="276"/>
      <c r="C44" s="248"/>
      <c r="D44" s="138">
        <v>15</v>
      </c>
      <c r="E44" s="1" t="s">
        <v>115</v>
      </c>
      <c r="F44" s="35">
        <v>4</v>
      </c>
      <c r="G44" s="73">
        <f t="shared" si="4"/>
        <v>484.64000000000004</v>
      </c>
      <c r="H44" s="120" t="s">
        <v>100</v>
      </c>
      <c r="I44" s="26">
        <f t="shared" si="5"/>
        <v>243.61</v>
      </c>
      <c r="J44" s="41">
        <v>49</v>
      </c>
      <c r="K44" s="41">
        <v>49</v>
      </c>
      <c r="L44" s="41">
        <v>49</v>
      </c>
      <c r="M44" s="41">
        <v>49</v>
      </c>
      <c r="N44" s="41">
        <v>47.61</v>
      </c>
      <c r="O44" s="120" t="s">
        <v>105</v>
      </c>
      <c r="P44" s="26">
        <f t="shared" si="6"/>
        <v>243.43</v>
      </c>
      <c r="Q44" s="41">
        <v>49</v>
      </c>
      <c r="R44" s="133">
        <v>50</v>
      </c>
      <c r="S44" s="41">
        <v>49</v>
      </c>
      <c r="T44" s="41">
        <v>48</v>
      </c>
      <c r="U44" s="41">
        <v>47.43</v>
      </c>
      <c r="V44" s="74">
        <v>2.4</v>
      </c>
      <c r="W44" s="14"/>
    </row>
    <row r="45" spans="1:23" s="2" customFormat="1" ht="18" customHeight="1">
      <c r="A45" s="14"/>
      <c r="B45" s="276"/>
      <c r="C45" s="248"/>
      <c r="D45" s="138">
        <v>16</v>
      </c>
      <c r="E45" s="1" t="s">
        <v>148</v>
      </c>
      <c r="F45" s="35">
        <v>3</v>
      </c>
      <c r="G45" s="73">
        <f t="shared" si="4"/>
        <v>477.40999999999997</v>
      </c>
      <c r="H45" s="120" t="s">
        <v>106</v>
      </c>
      <c r="I45" s="26">
        <f t="shared" si="5"/>
        <v>234.49</v>
      </c>
      <c r="J45" s="41">
        <v>49</v>
      </c>
      <c r="K45" s="41">
        <v>36.49</v>
      </c>
      <c r="L45" s="133">
        <v>50</v>
      </c>
      <c r="M45" s="132">
        <v>51</v>
      </c>
      <c r="N45" s="41">
        <v>48</v>
      </c>
      <c r="O45" s="120" t="s">
        <v>101</v>
      </c>
      <c r="P45" s="26">
        <f t="shared" si="6"/>
        <v>243.52</v>
      </c>
      <c r="Q45" s="41">
        <v>47</v>
      </c>
      <c r="R45" s="132">
        <v>50.52</v>
      </c>
      <c r="S45" s="41">
        <v>49</v>
      </c>
      <c r="T45" s="133">
        <v>50</v>
      </c>
      <c r="U45" s="41">
        <v>47</v>
      </c>
      <c r="V45" s="74">
        <v>0.6</v>
      </c>
      <c r="W45" s="14"/>
    </row>
    <row r="46" spans="1:23" s="2" customFormat="1" ht="18" customHeight="1">
      <c r="A46" s="14"/>
      <c r="B46" s="276"/>
      <c r="C46" s="248"/>
      <c r="D46" s="138">
        <v>17</v>
      </c>
      <c r="E46" s="1" t="s">
        <v>146</v>
      </c>
      <c r="F46" s="35">
        <v>2</v>
      </c>
      <c r="G46" s="73">
        <f t="shared" si="4"/>
        <v>474.37999999999994</v>
      </c>
      <c r="H46" s="120" t="s">
        <v>101</v>
      </c>
      <c r="I46" s="26">
        <f t="shared" si="5"/>
        <v>239.73</v>
      </c>
      <c r="J46" s="41">
        <v>48</v>
      </c>
      <c r="K46" s="41">
        <v>48</v>
      </c>
      <c r="L46" s="41">
        <v>49</v>
      </c>
      <c r="M46" s="41">
        <v>48</v>
      </c>
      <c r="N46" s="41">
        <v>46.73</v>
      </c>
      <c r="O46" s="120" t="s">
        <v>104</v>
      </c>
      <c r="P46" s="26">
        <f t="shared" si="6"/>
        <v>240.95</v>
      </c>
      <c r="Q46" s="41">
        <v>47</v>
      </c>
      <c r="R46" s="41">
        <v>49</v>
      </c>
      <c r="S46" s="41">
        <v>49</v>
      </c>
      <c r="T46" s="41">
        <v>48</v>
      </c>
      <c r="U46" s="41">
        <v>47.95</v>
      </c>
      <c r="V46" s="148">
        <v>6.3</v>
      </c>
      <c r="W46" s="14"/>
    </row>
    <row r="47" spans="1:23" s="2" customFormat="1" ht="18" customHeight="1">
      <c r="A47" s="14"/>
      <c r="B47" s="276"/>
      <c r="C47" s="14"/>
      <c r="D47" s="14"/>
      <c r="E47" s="128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s="2" customFormat="1" ht="18" customHeight="1">
      <c r="A48" s="14"/>
      <c r="B48" s="276"/>
      <c r="C48" s="42"/>
      <c r="D48" s="32"/>
      <c r="E48" s="42"/>
      <c r="F48" s="32"/>
      <c r="G48" s="42"/>
      <c r="H48" s="32"/>
      <c r="I48" s="42"/>
      <c r="J48" s="32"/>
      <c r="K48" s="42"/>
      <c r="L48" s="32"/>
      <c r="M48" s="42"/>
      <c r="N48" s="32"/>
      <c r="O48" s="42"/>
      <c r="P48" s="32"/>
      <c r="Q48" s="42"/>
      <c r="R48" s="32"/>
      <c r="S48" s="42"/>
      <c r="T48" s="32"/>
      <c r="U48" s="42"/>
      <c r="V48" s="32"/>
      <c r="W48" s="14"/>
    </row>
    <row r="49" spans="1:23" s="2" customFormat="1" ht="18" customHeight="1">
      <c r="A49" s="14"/>
      <c r="B49" s="27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4"/>
    </row>
    <row r="50" spans="1:23" s="2" customFormat="1" ht="18" customHeight="1">
      <c r="A50" s="14"/>
      <c r="B50" s="276"/>
      <c r="C50" s="248" t="s">
        <v>27</v>
      </c>
      <c r="D50" s="244" t="s">
        <v>135</v>
      </c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52"/>
      <c r="Q50" s="16"/>
      <c r="R50" s="16"/>
      <c r="S50" s="16"/>
      <c r="T50" s="16"/>
      <c r="U50" s="16"/>
      <c r="V50" s="16"/>
      <c r="W50" s="16"/>
    </row>
    <row r="51" spans="1:23" s="2" customFormat="1" ht="18" customHeight="1">
      <c r="A51" s="14"/>
      <c r="B51" s="276"/>
      <c r="C51" s="248"/>
      <c r="D51" s="233" t="s">
        <v>1</v>
      </c>
      <c r="E51" s="239" t="s">
        <v>15</v>
      </c>
      <c r="F51" s="239" t="s">
        <v>72</v>
      </c>
      <c r="G51" s="239"/>
      <c r="H51" s="239" t="s">
        <v>5</v>
      </c>
      <c r="I51" s="239"/>
      <c r="J51" s="234" t="s">
        <v>0</v>
      </c>
      <c r="K51" s="234"/>
      <c r="L51" s="249" t="s">
        <v>11</v>
      </c>
      <c r="M51" s="249"/>
      <c r="N51" s="250" t="s">
        <v>30</v>
      </c>
      <c r="O51" s="251" t="s">
        <v>3</v>
      </c>
      <c r="P51" s="277" t="s">
        <v>109</v>
      </c>
      <c r="Q51" s="277"/>
      <c r="R51" s="243" t="s">
        <v>87</v>
      </c>
      <c r="S51" s="16"/>
      <c r="T51" s="16"/>
      <c r="U51" s="16"/>
      <c r="V51" s="16"/>
      <c r="W51" s="16"/>
    </row>
    <row r="52" spans="1:23" s="2" customFormat="1" ht="18" customHeight="1">
      <c r="A52" s="14"/>
      <c r="B52" s="276"/>
      <c r="C52" s="248"/>
      <c r="D52" s="233"/>
      <c r="E52" s="239"/>
      <c r="F52" s="239"/>
      <c r="G52" s="239"/>
      <c r="H52" s="239"/>
      <c r="I52" s="239"/>
      <c r="J52" s="234"/>
      <c r="K52" s="234"/>
      <c r="L52" s="249"/>
      <c r="M52" s="249"/>
      <c r="N52" s="250"/>
      <c r="O52" s="251"/>
      <c r="P52" s="140" t="s">
        <v>107</v>
      </c>
      <c r="Q52" s="140" t="s">
        <v>108</v>
      </c>
      <c r="R52" s="243"/>
      <c r="S52" s="16"/>
      <c r="T52" s="16"/>
      <c r="U52" s="16"/>
      <c r="V52" s="16"/>
      <c r="W52" s="16"/>
    </row>
    <row r="53" spans="1:23" s="2" customFormat="1" ht="18" customHeight="1">
      <c r="A53" s="14"/>
      <c r="B53" s="276"/>
      <c r="C53" s="248"/>
      <c r="D53" s="138">
        <v>1</v>
      </c>
      <c r="E53" s="1" t="s">
        <v>113</v>
      </c>
      <c r="F53" s="236" t="s">
        <v>74</v>
      </c>
      <c r="G53" s="237"/>
      <c r="H53" s="236" t="s">
        <v>39</v>
      </c>
      <c r="I53" s="237"/>
      <c r="J53" s="236" t="s">
        <v>67</v>
      </c>
      <c r="K53" s="237"/>
      <c r="L53" s="236" t="s">
        <v>126</v>
      </c>
      <c r="M53" s="237"/>
      <c r="N53" s="34" t="s">
        <v>24</v>
      </c>
      <c r="O53" s="88">
        <v>6.6550000000000002</v>
      </c>
      <c r="P53" s="156"/>
      <c r="Q53" s="156"/>
      <c r="R53" s="68">
        <v>3</v>
      </c>
      <c r="S53" s="16"/>
      <c r="T53" s="16"/>
      <c r="U53" s="16"/>
      <c r="V53" s="16"/>
      <c r="W53" s="16"/>
    </row>
    <row r="54" spans="1:23" s="2" customFormat="1" ht="18" customHeight="1">
      <c r="A54" s="14"/>
      <c r="B54" s="276"/>
      <c r="C54" s="248"/>
      <c r="D54" s="138">
        <v>2</v>
      </c>
      <c r="E54" s="1" t="s">
        <v>122</v>
      </c>
      <c r="F54" s="236" t="s">
        <v>78</v>
      </c>
      <c r="G54" s="237"/>
      <c r="H54" s="236" t="s">
        <v>40</v>
      </c>
      <c r="I54" s="237"/>
      <c r="J54" s="236" t="s">
        <v>88</v>
      </c>
      <c r="K54" s="237"/>
      <c r="L54" s="236" t="s">
        <v>128</v>
      </c>
      <c r="M54" s="237"/>
      <c r="N54" s="34" t="s">
        <v>24</v>
      </c>
      <c r="O54" s="88">
        <v>6.66</v>
      </c>
      <c r="P54" s="157">
        <f>O54-$O$53</f>
        <v>4.9999999999998934E-3</v>
      </c>
      <c r="Q54" s="158"/>
      <c r="R54" s="66">
        <v>1</v>
      </c>
      <c r="S54" s="16"/>
      <c r="T54" s="16"/>
      <c r="U54" s="16"/>
      <c r="V54" s="16"/>
      <c r="W54" s="16"/>
    </row>
    <row r="55" spans="1:23" s="2" customFormat="1" ht="18" customHeight="1">
      <c r="A55" s="14"/>
      <c r="B55" s="276"/>
      <c r="C55" s="248"/>
      <c r="D55" s="138">
        <v>3</v>
      </c>
      <c r="E55" s="1" t="s">
        <v>76</v>
      </c>
      <c r="F55" s="236" t="s">
        <v>70</v>
      </c>
      <c r="G55" s="237"/>
      <c r="H55" s="236" t="s">
        <v>2</v>
      </c>
      <c r="I55" s="237"/>
      <c r="J55" s="236" t="s">
        <v>65</v>
      </c>
      <c r="K55" s="237"/>
      <c r="L55" s="236" t="s">
        <v>90</v>
      </c>
      <c r="M55" s="237"/>
      <c r="N55" s="34" t="s">
        <v>16</v>
      </c>
      <c r="O55" s="88">
        <v>6.75</v>
      </c>
      <c r="P55" s="159">
        <f t="shared" ref="P55:P66" si="7">O55-$O$53</f>
        <v>9.4999999999999751E-2</v>
      </c>
      <c r="Q55" s="159">
        <f>O55-O54</f>
        <v>8.9999999999999858E-2</v>
      </c>
      <c r="R55" s="70">
        <v>5</v>
      </c>
      <c r="S55" s="16"/>
      <c r="T55" s="16"/>
      <c r="U55" s="16"/>
      <c r="V55" s="16"/>
      <c r="W55" s="16"/>
    </row>
    <row r="56" spans="1:23" s="2" customFormat="1" ht="18" customHeight="1">
      <c r="A56" s="14"/>
      <c r="B56" s="276"/>
      <c r="C56" s="248"/>
      <c r="D56" s="138">
        <v>4</v>
      </c>
      <c r="E56" s="1" t="s">
        <v>143</v>
      </c>
      <c r="F56" s="236" t="s">
        <v>151</v>
      </c>
      <c r="G56" s="237"/>
      <c r="H56" s="236" t="s">
        <v>152</v>
      </c>
      <c r="I56" s="237"/>
      <c r="J56" s="236" t="s">
        <v>132</v>
      </c>
      <c r="K56" s="237"/>
      <c r="L56" s="236" t="s">
        <v>154</v>
      </c>
      <c r="M56" s="237"/>
      <c r="N56" s="34" t="s">
        <v>68</v>
      </c>
      <c r="O56" s="88">
        <v>6.7859999999999996</v>
      </c>
      <c r="P56" s="160">
        <f t="shared" si="7"/>
        <v>0.13099999999999934</v>
      </c>
      <c r="Q56" s="159">
        <f t="shared" ref="Q56:Q66" si="8">O56-O55</f>
        <v>3.5999999999999588E-2</v>
      </c>
      <c r="R56" s="67">
        <v>2</v>
      </c>
      <c r="S56" s="16"/>
      <c r="T56" s="16"/>
      <c r="U56" s="16"/>
      <c r="V56" s="16"/>
      <c r="W56" s="16"/>
    </row>
    <row r="57" spans="1:23" s="2" customFormat="1" ht="18" customHeight="1">
      <c r="A57" s="14"/>
      <c r="B57" s="276"/>
      <c r="C57" s="248"/>
      <c r="D57" s="138">
        <v>5</v>
      </c>
      <c r="E57" s="1" t="s">
        <v>121</v>
      </c>
      <c r="F57" s="236" t="s">
        <v>66</v>
      </c>
      <c r="G57" s="237"/>
      <c r="H57" s="236" t="s">
        <v>37</v>
      </c>
      <c r="I57" s="237"/>
      <c r="J57" s="236" t="s">
        <v>69</v>
      </c>
      <c r="K57" s="237"/>
      <c r="L57" s="236" t="s">
        <v>128</v>
      </c>
      <c r="M57" s="237"/>
      <c r="N57" s="34" t="s">
        <v>16</v>
      </c>
      <c r="O57" s="88">
        <v>6.7880000000000003</v>
      </c>
      <c r="P57" s="160">
        <f t="shared" si="7"/>
        <v>0.13300000000000001</v>
      </c>
      <c r="Q57" s="157">
        <f t="shared" si="8"/>
        <v>2.0000000000006679E-3</v>
      </c>
      <c r="R57" s="150">
        <v>7</v>
      </c>
      <c r="S57" s="14"/>
      <c r="T57" s="14"/>
      <c r="U57" s="14"/>
      <c r="V57" s="14"/>
      <c r="W57" s="14"/>
    </row>
    <row r="58" spans="1:23" s="2" customFormat="1" ht="18" customHeight="1">
      <c r="A58" s="14"/>
      <c r="B58" s="276"/>
      <c r="C58" s="248"/>
      <c r="D58" s="138">
        <v>6</v>
      </c>
      <c r="E58" s="1" t="s">
        <v>81</v>
      </c>
      <c r="F58" s="236" t="s">
        <v>114</v>
      </c>
      <c r="G58" s="237"/>
      <c r="H58" s="236" t="s">
        <v>70</v>
      </c>
      <c r="I58" s="237"/>
      <c r="J58" s="236" t="s">
        <v>67</v>
      </c>
      <c r="K58" s="237"/>
      <c r="L58" s="236" t="s">
        <v>75</v>
      </c>
      <c r="M58" s="237"/>
      <c r="N58" s="34" t="s">
        <v>24</v>
      </c>
      <c r="O58" s="89">
        <v>6.8070000000000004</v>
      </c>
      <c r="P58" s="160">
        <f t="shared" si="7"/>
        <v>0.15200000000000014</v>
      </c>
      <c r="Q58" s="159">
        <f t="shared" si="8"/>
        <v>1.9000000000000128E-2</v>
      </c>
      <c r="R58" s="69">
        <v>4</v>
      </c>
      <c r="S58" s="14"/>
      <c r="T58" s="66">
        <v>1</v>
      </c>
      <c r="U58" s="14"/>
      <c r="V58" s="14"/>
      <c r="W58" s="14"/>
    </row>
    <row r="59" spans="1:23" s="2" customFormat="1" ht="18" customHeight="1">
      <c r="A59" s="14"/>
      <c r="B59" s="276"/>
      <c r="C59" s="248"/>
      <c r="D59" s="138">
        <v>7</v>
      </c>
      <c r="E59" s="1" t="s">
        <v>125</v>
      </c>
      <c r="F59" s="236" t="s">
        <v>40</v>
      </c>
      <c r="G59" s="237"/>
      <c r="H59" s="236" t="s">
        <v>114</v>
      </c>
      <c r="I59" s="237"/>
      <c r="J59" s="236" t="s">
        <v>67</v>
      </c>
      <c r="K59" s="237"/>
      <c r="L59" s="236" t="s">
        <v>128</v>
      </c>
      <c r="M59" s="237"/>
      <c r="N59" s="34" t="s">
        <v>24</v>
      </c>
      <c r="O59" s="89">
        <v>6.8159999999999998</v>
      </c>
      <c r="P59" s="160">
        <f t="shared" si="7"/>
        <v>0.16099999999999959</v>
      </c>
      <c r="Q59" s="157">
        <f t="shared" si="8"/>
        <v>8.9999999999994529E-3</v>
      </c>
      <c r="R59" s="72">
        <v>8</v>
      </c>
      <c r="S59" s="14"/>
      <c r="T59" s="67">
        <v>2</v>
      </c>
      <c r="U59" s="14"/>
      <c r="V59" s="14"/>
      <c r="W59" s="14"/>
    </row>
    <row r="60" spans="1:23" s="2" customFormat="1" ht="18" customHeight="1" thickBot="1">
      <c r="A60" s="14"/>
      <c r="B60" s="276"/>
      <c r="C60" s="248"/>
      <c r="D60" s="93">
        <v>8</v>
      </c>
      <c r="E60" s="94" t="s">
        <v>124</v>
      </c>
      <c r="F60" s="256" t="s">
        <v>39</v>
      </c>
      <c r="G60" s="257"/>
      <c r="H60" s="256" t="s">
        <v>78</v>
      </c>
      <c r="I60" s="257"/>
      <c r="J60" s="256" t="s">
        <v>67</v>
      </c>
      <c r="K60" s="257"/>
      <c r="L60" s="256" t="s">
        <v>123</v>
      </c>
      <c r="M60" s="257"/>
      <c r="N60" s="95" t="s">
        <v>24</v>
      </c>
      <c r="O60" s="96">
        <v>6.82</v>
      </c>
      <c r="P60" s="161">
        <f t="shared" si="7"/>
        <v>0.16500000000000004</v>
      </c>
      <c r="Q60" s="162">
        <f t="shared" si="8"/>
        <v>4.0000000000004476E-3</v>
      </c>
      <c r="R60" s="71">
        <v>6</v>
      </c>
      <c r="S60" s="14"/>
      <c r="T60" s="68">
        <v>3</v>
      </c>
      <c r="U60" s="14"/>
      <c r="V60" s="14"/>
      <c r="W60" s="14"/>
    </row>
    <row r="61" spans="1:23" s="2" customFormat="1" ht="18" customHeight="1" thickTop="1">
      <c r="A61" s="14"/>
      <c r="B61" s="276"/>
      <c r="C61" s="248"/>
      <c r="D61" s="90">
        <v>9</v>
      </c>
      <c r="E61" s="57" t="s">
        <v>54</v>
      </c>
      <c r="F61" s="246" t="s">
        <v>2</v>
      </c>
      <c r="G61" s="247"/>
      <c r="H61" s="246" t="s">
        <v>66</v>
      </c>
      <c r="I61" s="247"/>
      <c r="J61" s="246" t="s">
        <v>131</v>
      </c>
      <c r="K61" s="247"/>
      <c r="L61" s="246" t="s">
        <v>128</v>
      </c>
      <c r="M61" s="247"/>
      <c r="N61" s="91" t="s">
        <v>68</v>
      </c>
      <c r="O61" s="92">
        <v>6.8789999999999996</v>
      </c>
      <c r="P61" s="163">
        <f t="shared" si="7"/>
        <v>0.22399999999999931</v>
      </c>
      <c r="Q61" s="164">
        <f t="shared" si="8"/>
        <v>5.8999999999999275E-2</v>
      </c>
      <c r="R61" s="68">
        <v>3</v>
      </c>
      <c r="S61" s="14"/>
      <c r="T61" s="69">
        <v>4</v>
      </c>
      <c r="U61" s="14"/>
      <c r="V61" s="14"/>
      <c r="W61" s="14"/>
    </row>
    <row r="62" spans="1:23" s="2" customFormat="1" ht="18" customHeight="1">
      <c r="A62" s="14"/>
      <c r="B62" s="276"/>
      <c r="C62" s="248"/>
      <c r="D62" s="138">
        <v>10</v>
      </c>
      <c r="E62" s="1" t="s">
        <v>148</v>
      </c>
      <c r="F62" s="236" t="s">
        <v>80</v>
      </c>
      <c r="G62" s="237"/>
      <c r="H62" s="236" t="s">
        <v>82</v>
      </c>
      <c r="I62" s="237"/>
      <c r="J62" s="236" t="s">
        <v>88</v>
      </c>
      <c r="K62" s="237"/>
      <c r="L62" s="236" t="s">
        <v>128</v>
      </c>
      <c r="M62" s="237"/>
      <c r="N62" s="34" t="s">
        <v>68</v>
      </c>
      <c r="O62" s="89">
        <v>6.883</v>
      </c>
      <c r="P62" s="160">
        <f t="shared" si="7"/>
        <v>0.22799999999999976</v>
      </c>
      <c r="Q62" s="157">
        <f t="shared" si="8"/>
        <v>4.0000000000004476E-3</v>
      </c>
      <c r="R62" s="69">
        <v>4</v>
      </c>
      <c r="S62" s="14"/>
      <c r="T62" s="70">
        <v>5</v>
      </c>
      <c r="U62" s="14"/>
      <c r="V62" s="14"/>
      <c r="W62" s="14"/>
    </row>
    <row r="63" spans="1:23" s="2" customFormat="1" ht="18" customHeight="1">
      <c r="A63" s="14"/>
      <c r="B63" s="276"/>
      <c r="C63" s="248"/>
      <c r="D63" s="138">
        <v>11</v>
      </c>
      <c r="E63" s="1" t="s">
        <v>144</v>
      </c>
      <c r="F63" s="236" t="s">
        <v>152</v>
      </c>
      <c r="G63" s="237"/>
      <c r="H63" s="236" t="s">
        <v>153</v>
      </c>
      <c r="I63" s="237"/>
      <c r="J63" s="236" t="s">
        <v>67</v>
      </c>
      <c r="K63" s="237"/>
      <c r="L63" s="236" t="s">
        <v>90</v>
      </c>
      <c r="M63" s="237"/>
      <c r="N63" s="34" t="s">
        <v>68</v>
      </c>
      <c r="O63" s="89">
        <v>6.8860000000000001</v>
      </c>
      <c r="P63" s="160">
        <f t="shared" si="7"/>
        <v>0.23099999999999987</v>
      </c>
      <c r="Q63" s="157">
        <f t="shared" si="8"/>
        <v>3.0000000000001137E-3</v>
      </c>
      <c r="R63" s="67">
        <v>2</v>
      </c>
      <c r="S63" s="14"/>
      <c r="T63" s="71">
        <v>6</v>
      </c>
      <c r="U63" s="14"/>
      <c r="V63" s="14"/>
      <c r="W63" s="14"/>
    </row>
    <row r="64" spans="1:23" s="2" customFormat="1" ht="18" customHeight="1">
      <c r="A64" s="14"/>
      <c r="B64" s="276"/>
      <c r="C64" s="248"/>
      <c r="D64" s="138">
        <v>12</v>
      </c>
      <c r="E64" s="1" t="s">
        <v>77</v>
      </c>
      <c r="F64" s="236" t="s">
        <v>37</v>
      </c>
      <c r="G64" s="237"/>
      <c r="H64" s="236" t="s">
        <v>74</v>
      </c>
      <c r="I64" s="237"/>
      <c r="J64" s="236" t="s">
        <v>67</v>
      </c>
      <c r="K64" s="237"/>
      <c r="L64" s="236" t="s">
        <v>41</v>
      </c>
      <c r="M64" s="237"/>
      <c r="N64" s="34" t="s">
        <v>24</v>
      </c>
      <c r="O64" s="89">
        <v>6.8860000000000001</v>
      </c>
      <c r="P64" s="160">
        <f t="shared" si="7"/>
        <v>0.23099999999999987</v>
      </c>
      <c r="Q64" s="157">
        <f t="shared" si="8"/>
        <v>0</v>
      </c>
      <c r="R64" s="150">
        <v>7</v>
      </c>
      <c r="S64" s="14"/>
      <c r="T64" s="150">
        <v>7</v>
      </c>
      <c r="U64" s="14"/>
      <c r="V64" s="14"/>
      <c r="W64" s="14"/>
    </row>
    <row r="65" spans="1:23" s="2" customFormat="1" ht="18" customHeight="1">
      <c r="A65" s="14"/>
      <c r="B65" s="276"/>
      <c r="C65" s="248"/>
      <c r="D65" s="138">
        <v>13</v>
      </c>
      <c r="E65" s="1" t="s">
        <v>115</v>
      </c>
      <c r="F65" s="236" t="s">
        <v>85</v>
      </c>
      <c r="G65" s="237"/>
      <c r="H65" s="236" t="s">
        <v>84</v>
      </c>
      <c r="I65" s="237"/>
      <c r="J65" s="236" t="s">
        <v>65</v>
      </c>
      <c r="K65" s="237"/>
      <c r="L65" s="236" t="s">
        <v>41</v>
      </c>
      <c r="M65" s="237"/>
      <c r="N65" s="34" t="s">
        <v>68</v>
      </c>
      <c r="O65" s="89">
        <v>6.8949999999999996</v>
      </c>
      <c r="P65" s="160">
        <f t="shared" si="7"/>
        <v>0.23999999999999932</v>
      </c>
      <c r="Q65" s="157">
        <f t="shared" si="8"/>
        <v>8.9999999999994529E-3</v>
      </c>
      <c r="R65" s="66">
        <v>1</v>
      </c>
      <c r="S65" s="14"/>
      <c r="T65" s="72">
        <v>8</v>
      </c>
      <c r="U65" s="14"/>
      <c r="V65" s="14"/>
      <c r="W65" s="14"/>
    </row>
    <row r="66" spans="1:23" s="2" customFormat="1" ht="18" customHeight="1">
      <c r="A66" s="14"/>
      <c r="B66" s="276"/>
      <c r="C66" s="248"/>
      <c r="D66" s="138">
        <v>14</v>
      </c>
      <c r="E66" s="1" t="s">
        <v>83</v>
      </c>
      <c r="F66" s="236" t="s">
        <v>84</v>
      </c>
      <c r="G66" s="237"/>
      <c r="H66" s="236" t="s">
        <v>85</v>
      </c>
      <c r="I66" s="237"/>
      <c r="J66" s="236" t="s">
        <v>134</v>
      </c>
      <c r="K66" s="237"/>
      <c r="L66" s="236" t="s">
        <v>41</v>
      </c>
      <c r="M66" s="237"/>
      <c r="N66" s="34" t="s">
        <v>68</v>
      </c>
      <c r="O66" s="89">
        <v>6.8970000000000002</v>
      </c>
      <c r="P66" s="160">
        <f t="shared" si="7"/>
        <v>0.24199999999999999</v>
      </c>
      <c r="Q66" s="157">
        <f t="shared" si="8"/>
        <v>2.0000000000006679E-3</v>
      </c>
      <c r="R66" s="70">
        <v>5</v>
      </c>
      <c r="S66" s="14"/>
      <c r="T66" s="151">
        <v>9</v>
      </c>
      <c r="U66" s="14"/>
      <c r="V66" s="14"/>
      <c r="W66" s="14"/>
    </row>
    <row r="67" spans="1:23" s="2" customFormat="1" ht="18" customHeight="1">
      <c r="A67" s="14"/>
      <c r="B67" s="276"/>
      <c r="C67" s="248"/>
      <c r="D67" s="138">
        <v>15</v>
      </c>
      <c r="E67" s="1" t="s">
        <v>147</v>
      </c>
      <c r="F67" s="236" t="s">
        <v>82</v>
      </c>
      <c r="G67" s="237"/>
      <c r="H67" s="236" t="s">
        <v>71</v>
      </c>
      <c r="I67" s="237"/>
      <c r="J67" s="236" t="s">
        <v>133</v>
      </c>
      <c r="K67" s="237"/>
      <c r="L67" s="236" t="s">
        <v>90</v>
      </c>
      <c r="M67" s="237"/>
      <c r="N67" s="34" t="s">
        <v>68</v>
      </c>
      <c r="O67" s="89">
        <v>6.9119999999999999</v>
      </c>
      <c r="P67" s="160">
        <f t="shared" ref="P67:P69" si="9">O67-$O$53</f>
        <v>0.25699999999999967</v>
      </c>
      <c r="Q67" s="159">
        <f t="shared" ref="Q67:Q69" si="10">O67-O66</f>
        <v>1.499999999999968E-2</v>
      </c>
      <c r="R67" s="71">
        <v>6</v>
      </c>
      <c r="S67" s="14"/>
      <c r="T67" s="14"/>
      <c r="U67" s="14"/>
      <c r="V67" s="14"/>
      <c r="W67" s="14"/>
    </row>
    <row r="68" spans="1:23" s="2" customFormat="1" ht="18" customHeight="1">
      <c r="A68" s="14"/>
      <c r="B68" s="276"/>
      <c r="C68" s="248"/>
      <c r="D68" s="138">
        <v>16</v>
      </c>
      <c r="E68" s="1" t="s">
        <v>146</v>
      </c>
      <c r="F68" s="236" t="s">
        <v>71</v>
      </c>
      <c r="G68" s="237"/>
      <c r="H68" s="236" t="s">
        <v>80</v>
      </c>
      <c r="I68" s="237"/>
      <c r="J68" s="236" t="s">
        <v>133</v>
      </c>
      <c r="K68" s="237"/>
      <c r="L68" s="236" t="s">
        <v>90</v>
      </c>
      <c r="M68" s="237"/>
      <c r="N68" s="34" t="s">
        <v>68</v>
      </c>
      <c r="O68" s="31">
        <v>7.0129999999999999</v>
      </c>
      <c r="P68" s="160">
        <f t="shared" si="9"/>
        <v>0.35799999999999965</v>
      </c>
      <c r="Q68" s="160">
        <f t="shared" si="10"/>
        <v>0.10099999999999998</v>
      </c>
      <c r="R68" s="72">
        <v>8</v>
      </c>
      <c r="S68" s="14"/>
      <c r="T68" s="14"/>
      <c r="U68" s="14"/>
      <c r="V68" s="14"/>
      <c r="W68" s="14"/>
    </row>
    <row r="69" spans="1:23" s="2" customFormat="1" ht="18" customHeight="1">
      <c r="A69" s="14"/>
      <c r="B69" s="276"/>
      <c r="C69" s="248"/>
      <c r="D69" s="138">
        <v>17</v>
      </c>
      <c r="E69" s="1" t="s">
        <v>145</v>
      </c>
      <c r="F69" s="236" t="s">
        <v>153</v>
      </c>
      <c r="G69" s="237"/>
      <c r="H69" s="236" t="s">
        <v>151</v>
      </c>
      <c r="I69" s="237"/>
      <c r="J69" s="236" t="s">
        <v>133</v>
      </c>
      <c r="K69" s="237"/>
      <c r="L69" s="236" t="s">
        <v>90</v>
      </c>
      <c r="M69" s="237"/>
      <c r="N69" s="34" t="s">
        <v>68</v>
      </c>
      <c r="O69" s="31">
        <v>7.0720000000000001</v>
      </c>
      <c r="P69" s="160">
        <f t="shared" si="9"/>
        <v>0.41699999999999982</v>
      </c>
      <c r="Q69" s="159">
        <f t="shared" si="10"/>
        <v>5.9000000000000163E-2</v>
      </c>
      <c r="R69" s="151">
        <v>9</v>
      </c>
      <c r="S69" s="14"/>
      <c r="T69" s="14"/>
      <c r="U69" s="14"/>
      <c r="V69" s="14"/>
      <c r="W69" s="14"/>
    </row>
    <row r="70" spans="1:23" s="2" customFormat="1" ht="18" customHeight="1">
      <c r="A70" s="5"/>
      <c r="B70" s="276"/>
      <c r="C70" s="248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14"/>
    </row>
    <row r="71" spans="1:23" s="2" customFormat="1" ht="18" customHeight="1">
      <c r="A71" s="14"/>
      <c r="B71" s="276"/>
      <c r="C71" s="248"/>
      <c r="D71" s="244" t="s">
        <v>23</v>
      </c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78"/>
      <c r="V71" s="238" t="s">
        <v>86</v>
      </c>
      <c r="W71" s="14"/>
    </row>
    <row r="72" spans="1:23" s="2" customFormat="1" ht="18" customHeight="1">
      <c r="A72" s="14"/>
      <c r="B72" s="276"/>
      <c r="C72" s="248"/>
      <c r="D72" s="233" t="s">
        <v>1</v>
      </c>
      <c r="E72" s="239" t="s">
        <v>15</v>
      </c>
      <c r="F72" s="240" t="s">
        <v>4</v>
      </c>
      <c r="G72" s="242" t="s">
        <v>20</v>
      </c>
      <c r="H72" s="253" t="s">
        <v>17</v>
      </c>
      <c r="I72" s="254"/>
      <c r="J72" s="254"/>
      <c r="K72" s="254"/>
      <c r="L72" s="254"/>
      <c r="M72" s="254"/>
      <c r="N72" s="255"/>
      <c r="O72" s="253" t="s">
        <v>18</v>
      </c>
      <c r="P72" s="254"/>
      <c r="Q72" s="254"/>
      <c r="R72" s="254"/>
      <c r="S72" s="254"/>
      <c r="T72" s="254"/>
      <c r="U72" s="255"/>
      <c r="V72" s="238"/>
      <c r="W72" s="14"/>
    </row>
    <row r="73" spans="1:23" s="2" customFormat="1" ht="18" customHeight="1">
      <c r="A73" s="14"/>
      <c r="B73" s="276"/>
      <c r="C73" s="248"/>
      <c r="D73" s="233"/>
      <c r="E73" s="239"/>
      <c r="F73" s="241"/>
      <c r="G73" s="242"/>
      <c r="H73" s="120" t="s">
        <v>92</v>
      </c>
      <c r="I73" s="33" t="s">
        <v>19</v>
      </c>
      <c r="J73" s="22">
        <v>1</v>
      </c>
      <c r="K73" s="19">
        <v>2</v>
      </c>
      <c r="L73" s="20">
        <v>3</v>
      </c>
      <c r="M73" s="21">
        <v>4</v>
      </c>
      <c r="N73" s="27">
        <v>5</v>
      </c>
      <c r="O73" s="120" t="s">
        <v>92</v>
      </c>
      <c r="P73" s="33" t="s">
        <v>19</v>
      </c>
      <c r="Q73" s="22">
        <v>1</v>
      </c>
      <c r="R73" s="19">
        <v>2</v>
      </c>
      <c r="S73" s="20">
        <v>3</v>
      </c>
      <c r="T73" s="21">
        <v>4</v>
      </c>
      <c r="U73" s="27">
        <v>5</v>
      </c>
      <c r="V73" s="238"/>
      <c r="W73" s="14"/>
    </row>
    <row r="74" spans="1:23" s="2" customFormat="1" ht="18" customHeight="1">
      <c r="A74" s="14"/>
      <c r="B74" s="276"/>
      <c r="C74" s="248"/>
      <c r="D74" s="138">
        <v>1</v>
      </c>
      <c r="E74" s="1" t="s">
        <v>81</v>
      </c>
      <c r="F74" s="35">
        <v>20</v>
      </c>
      <c r="G74" s="146">
        <f>I74+P74-V74</f>
        <v>514.71</v>
      </c>
      <c r="H74" s="120" t="s">
        <v>102</v>
      </c>
      <c r="I74" s="98">
        <f t="shared" ref="I74:I90" si="11">SUM(J74:N74)</f>
        <v>257.06</v>
      </c>
      <c r="J74" s="131">
        <v>52</v>
      </c>
      <c r="K74" s="131">
        <v>52</v>
      </c>
      <c r="L74" s="131">
        <v>52</v>
      </c>
      <c r="M74" s="132">
        <v>51</v>
      </c>
      <c r="N74" s="152">
        <v>50.06</v>
      </c>
      <c r="O74" s="120" t="s">
        <v>103</v>
      </c>
      <c r="P74" s="100">
        <f t="shared" ref="P74:P90" si="12">SUM(Q74:U74)</f>
        <v>258.55</v>
      </c>
      <c r="Q74" s="131">
        <v>52</v>
      </c>
      <c r="R74" s="131">
        <v>52</v>
      </c>
      <c r="S74" s="131">
        <v>52</v>
      </c>
      <c r="T74" s="131">
        <v>52</v>
      </c>
      <c r="U74" s="132">
        <v>50.55</v>
      </c>
      <c r="V74" s="74">
        <v>0.9</v>
      </c>
      <c r="W74" s="14"/>
    </row>
    <row r="75" spans="1:23" s="2" customFormat="1" ht="18" customHeight="1">
      <c r="A75" s="14"/>
      <c r="B75" s="276"/>
      <c r="C75" s="248"/>
      <c r="D75" s="138">
        <v>2</v>
      </c>
      <c r="E75" s="1" t="s">
        <v>113</v>
      </c>
      <c r="F75" s="35">
        <v>18</v>
      </c>
      <c r="G75" s="146">
        <f t="shared" ref="G75:G90" si="13">I75+P75-V75</f>
        <v>513.51</v>
      </c>
      <c r="H75" s="120" t="s">
        <v>95</v>
      </c>
      <c r="I75" s="97">
        <f t="shared" si="11"/>
        <v>260.87</v>
      </c>
      <c r="J75" s="130">
        <v>52.87</v>
      </c>
      <c r="K75" s="130">
        <v>53</v>
      </c>
      <c r="L75" s="131">
        <v>52</v>
      </c>
      <c r="M75" s="131">
        <v>52</v>
      </c>
      <c r="N75" s="132">
        <v>51</v>
      </c>
      <c r="O75" s="120" t="s">
        <v>94</v>
      </c>
      <c r="P75" s="100">
        <f t="shared" si="12"/>
        <v>254.74</v>
      </c>
      <c r="Q75" s="131">
        <v>51.74</v>
      </c>
      <c r="R75" s="132">
        <v>51</v>
      </c>
      <c r="S75" s="132">
        <v>51</v>
      </c>
      <c r="T75" s="131">
        <v>52</v>
      </c>
      <c r="U75" s="41">
        <v>49</v>
      </c>
      <c r="V75" s="74">
        <v>2.1</v>
      </c>
      <c r="W75" s="14"/>
    </row>
    <row r="76" spans="1:23" s="2" customFormat="1" ht="18" customHeight="1">
      <c r="A76" s="14"/>
      <c r="B76" s="276"/>
      <c r="C76" s="248"/>
      <c r="D76" s="138">
        <v>3</v>
      </c>
      <c r="E76" s="1" t="s">
        <v>124</v>
      </c>
      <c r="F76" s="35">
        <v>16</v>
      </c>
      <c r="G76" s="146">
        <f t="shared" si="13"/>
        <v>512.61999999999989</v>
      </c>
      <c r="H76" s="120" t="s">
        <v>94</v>
      </c>
      <c r="I76" s="100">
        <f t="shared" si="11"/>
        <v>253.44</v>
      </c>
      <c r="J76" s="132">
        <v>51</v>
      </c>
      <c r="K76" s="132">
        <v>51</v>
      </c>
      <c r="L76" s="132">
        <v>51</v>
      </c>
      <c r="M76" s="132">
        <v>51</v>
      </c>
      <c r="N76" s="41">
        <v>49.44</v>
      </c>
      <c r="O76" s="120" t="s">
        <v>93</v>
      </c>
      <c r="P76" s="100">
        <f t="shared" si="12"/>
        <v>260.38</v>
      </c>
      <c r="Q76" s="131">
        <v>52</v>
      </c>
      <c r="R76" s="130">
        <v>53</v>
      </c>
      <c r="S76" s="130">
        <v>53</v>
      </c>
      <c r="T76" s="131">
        <v>52</v>
      </c>
      <c r="U76" s="152">
        <v>50.38</v>
      </c>
      <c r="V76" s="74">
        <v>1.2</v>
      </c>
      <c r="W76" s="14"/>
    </row>
    <row r="77" spans="1:23" s="2" customFormat="1" ht="18" customHeight="1">
      <c r="A77" s="14"/>
      <c r="B77" s="276"/>
      <c r="C77" s="248"/>
      <c r="D77" s="138">
        <v>4</v>
      </c>
      <c r="E77" s="1" t="s">
        <v>77</v>
      </c>
      <c r="F77" s="35">
        <v>15</v>
      </c>
      <c r="G77" s="146">
        <f t="shared" si="13"/>
        <v>510.23999999999995</v>
      </c>
      <c r="H77" s="120" t="s">
        <v>99</v>
      </c>
      <c r="I77" s="100">
        <f t="shared" si="11"/>
        <v>253.54</v>
      </c>
      <c r="J77" s="132">
        <v>51</v>
      </c>
      <c r="K77" s="132">
        <v>51</v>
      </c>
      <c r="L77" s="132">
        <v>51</v>
      </c>
      <c r="M77" s="132">
        <v>51</v>
      </c>
      <c r="N77" s="152">
        <v>49.54</v>
      </c>
      <c r="O77" s="120" t="s">
        <v>95</v>
      </c>
      <c r="P77" s="100">
        <f t="shared" si="12"/>
        <v>259.39999999999998</v>
      </c>
      <c r="Q77" s="130">
        <v>53</v>
      </c>
      <c r="R77" s="130">
        <v>53</v>
      </c>
      <c r="S77" s="131">
        <v>52</v>
      </c>
      <c r="T77" s="132">
        <v>51</v>
      </c>
      <c r="U77" s="41">
        <v>50.4</v>
      </c>
      <c r="V77" s="74">
        <v>2.7</v>
      </c>
      <c r="W77" s="14"/>
    </row>
    <row r="78" spans="1:23" s="2" customFormat="1" ht="18" customHeight="1">
      <c r="A78" s="14"/>
      <c r="B78" s="276"/>
      <c r="C78" s="248"/>
      <c r="D78" s="138">
        <v>5</v>
      </c>
      <c r="E78" s="1" t="s">
        <v>122</v>
      </c>
      <c r="F78" s="35">
        <v>14</v>
      </c>
      <c r="G78" s="146">
        <f t="shared" si="13"/>
        <v>509.60999999999996</v>
      </c>
      <c r="H78" s="120" t="s">
        <v>93</v>
      </c>
      <c r="I78" s="99">
        <f t="shared" si="11"/>
        <v>256.17</v>
      </c>
      <c r="J78" s="132">
        <v>51</v>
      </c>
      <c r="K78" s="130">
        <v>53.17</v>
      </c>
      <c r="L78" s="131">
        <v>52</v>
      </c>
      <c r="M78" s="132">
        <v>51</v>
      </c>
      <c r="N78" s="41">
        <v>49</v>
      </c>
      <c r="O78" s="120" t="s">
        <v>98</v>
      </c>
      <c r="P78" s="100">
        <f t="shared" si="12"/>
        <v>256.14</v>
      </c>
      <c r="Q78" s="132">
        <v>51</v>
      </c>
      <c r="R78" s="130">
        <v>53.14</v>
      </c>
      <c r="S78" s="130">
        <v>53</v>
      </c>
      <c r="T78" s="132">
        <v>51</v>
      </c>
      <c r="U78" s="41">
        <v>48</v>
      </c>
      <c r="V78" s="74">
        <v>2.7</v>
      </c>
      <c r="W78" s="14"/>
    </row>
    <row r="79" spans="1:23" s="2" customFormat="1" ht="18" customHeight="1">
      <c r="A79" s="14"/>
      <c r="B79" s="276"/>
      <c r="C79" s="248"/>
      <c r="D79" s="138">
        <v>6</v>
      </c>
      <c r="E79" s="1" t="s">
        <v>125</v>
      </c>
      <c r="F79" s="35">
        <v>13</v>
      </c>
      <c r="G79" s="146">
        <f t="shared" si="13"/>
        <v>507.9</v>
      </c>
      <c r="H79" s="120" t="s">
        <v>98</v>
      </c>
      <c r="I79" s="100">
        <f t="shared" si="11"/>
        <v>254.79</v>
      </c>
      <c r="J79" s="131">
        <v>52</v>
      </c>
      <c r="K79" s="132">
        <v>51</v>
      </c>
      <c r="L79" s="132">
        <v>51</v>
      </c>
      <c r="M79" s="132">
        <v>51</v>
      </c>
      <c r="N79" s="152">
        <v>49.79</v>
      </c>
      <c r="O79" s="120" t="s">
        <v>102</v>
      </c>
      <c r="P79" s="100">
        <f t="shared" si="12"/>
        <v>255.21</v>
      </c>
      <c r="Q79" s="132">
        <v>51</v>
      </c>
      <c r="R79" s="132">
        <v>51</v>
      </c>
      <c r="S79" s="131">
        <v>52</v>
      </c>
      <c r="T79" s="132">
        <v>51</v>
      </c>
      <c r="U79" s="152">
        <v>50.21</v>
      </c>
      <c r="V79" s="74">
        <v>2.1</v>
      </c>
      <c r="W79" s="14"/>
    </row>
    <row r="80" spans="1:23" s="2" customFormat="1" ht="18" customHeight="1">
      <c r="A80" s="14"/>
      <c r="B80" s="276"/>
      <c r="C80" s="248"/>
      <c r="D80" s="138">
        <v>7</v>
      </c>
      <c r="E80" s="1" t="s">
        <v>76</v>
      </c>
      <c r="F80" s="35">
        <v>12</v>
      </c>
      <c r="G80" s="146">
        <f t="shared" si="13"/>
        <v>506.78</v>
      </c>
      <c r="H80" s="120" t="s">
        <v>103</v>
      </c>
      <c r="I80" s="100">
        <f t="shared" si="11"/>
        <v>256.14</v>
      </c>
      <c r="J80" s="132">
        <v>51</v>
      </c>
      <c r="K80" s="131">
        <v>52</v>
      </c>
      <c r="L80" s="131">
        <v>52.14</v>
      </c>
      <c r="M80" s="131">
        <v>52</v>
      </c>
      <c r="N80" s="41">
        <v>49</v>
      </c>
      <c r="O80" s="120" t="s">
        <v>97</v>
      </c>
      <c r="P80" s="100">
        <f t="shared" si="12"/>
        <v>252.14</v>
      </c>
      <c r="Q80" s="152">
        <v>50</v>
      </c>
      <c r="R80" s="131">
        <v>52</v>
      </c>
      <c r="S80" s="131">
        <v>52.14</v>
      </c>
      <c r="T80" s="132">
        <v>51</v>
      </c>
      <c r="U80" s="41">
        <v>47</v>
      </c>
      <c r="V80" s="74">
        <v>1.5</v>
      </c>
      <c r="W80" s="14"/>
    </row>
    <row r="81" spans="1:23" s="2" customFormat="1" ht="18" customHeight="1">
      <c r="A81" s="14"/>
      <c r="B81" s="276"/>
      <c r="C81" s="248"/>
      <c r="D81" s="138">
        <v>8</v>
      </c>
      <c r="E81" s="1" t="s">
        <v>54</v>
      </c>
      <c r="F81" s="35">
        <v>11</v>
      </c>
      <c r="G81" s="146">
        <f t="shared" si="13"/>
        <v>502.07999999999993</v>
      </c>
      <c r="H81" s="120" t="s">
        <v>97</v>
      </c>
      <c r="I81" s="100">
        <f t="shared" si="11"/>
        <v>251.39</v>
      </c>
      <c r="J81" s="132">
        <v>51.39</v>
      </c>
      <c r="K81" s="132">
        <v>51</v>
      </c>
      <c r="L81" s="132">
        <v>51</v>
      </c>
      <c r="M81" s="152">
        <v>50</v>
      </c>
      <c r="N81" s="41">
        <v>48</v>
      </c>
      <c r="O81" s="120" t="s">
        <v>96</v>
      </c>
      <c r="P81" s="100">
        <f t="shared" si="12"/>
        <v>251.29</v>
      </c>
      <c r="Q81" s="152">
        <v>50.29</v>
      </c>
      <c r="R81" s="131">
        <v>52</v>
      </c>
      <c r="S81" s="152">
        <v>50</v>
      </c>
      <c r="T81" s="152">
        <v>50</v>
      </c>
      <c r="U81" s="41">
        <v>49</v>
      </c>
      <c r="V81" s="147">
        <v>0.6</v>
      </c>
      <c r="W81" s="14"/>
    </row>
    <row r="82" spans="1:23" s="2" customFormat="1" ht="18" customHeight="1">
      <c r="A82" s="14"/>
      <c r="B82" s="276"/>
      <c r="C82" s="248"/>
      <c r="D82" s="138">
        <v>9</v>
      </c>
      <c r="E82" s="1" t="s">
        <v>83</v>
      </c>
      <c r="F82" s="35">
        <v>10</v>
      </c>
      <c r="G82" s="146">
        <f t="shared" si="13"/>
        <v>500.01</v>
      </c>
      <c r="H82" s="120" t="s">
        <v>100</v>
      </c>
      <c r="I82" s="100">
        <f t="shared" si="11"/>
        <v>250.45</v>
      </c>
      <c r="J82" s="132">
        <v>51</v>
      </c>
      <c r="K82" s="132">
        <v>51</v>
      </c>
      <c r="L82" s="132">
        <v>51.45</v>
      </c>
      <c r="M82" s="152">
        <v>50</v>
      </c>
      <c r="N82" s="41">
        <v>47</v>
      </c>
      <c r="O82" s="120" t="s">
        <v>105</v>
      </c>
      <c r="P82" s="100">
        <f t="shared" si="12"/>
        <v>251.66</v>
      </c>
      <c r="Q82" s="152">
        <v>50</v>
      </c>
      <c r="R82" s="131">
        <v>52</v>
      </c>
      <c r="S82" s="131">
        <v>51.66</v>
      </c>
      <c r="T82" s="152">
        <v>50</v>
      </c>
      <c r="U82" s="41">
        <v>48</v>
      </c>
      <c r="V82" s="74">
        <v>2.1</v>
      </c>
      <c r="W82" s="14"/>
    </row>
    <row r="83" spans="1:23" s="2" customFormat="1" ht="18" customHeight="1">
      <c r="A83" s="14"/>
      <c r="B83" s="276"/>
      <c r="C83" s="248"/>
      <c r="D83" s="138">
        <v>10</v>
      </c>
      <c r="E83" s="1" t="s">
        <v>143</v>
      </c>
      <c r="F83" s="35">
        <v>9</v>
      </c>
      <c r="G83" s="73">
        <f t="shared" si="13"/>
        <v>497.7</v>
      </c>
      <c r="H83" s="120" t="s">
        <v>155</v>
      </c>
      <c r="I83" s="100">
        <f t="shared" si="11"/>
        <v>252.59</v>
      </c>
      <c r="J83" s="152">
        <v>50</v>
      </c>
      <c r="K83" s="132">
        <v>51</v>
      </c>
      <c r="L83" s="131">
        <v>52</v>
      </c>
      <c r="M83" s="131">
        <v>51.59</v>
      </c>
      <c r="N83" s="41">
        <v>48</v>
      </c>
      <c r="O83" s="120" t="s">
        <v>156</v>
      </c>
      <c r="P83" s="26">
        <f t="shared" si="12"/>
        <v>248.41</v>
      </c>
      <c r="Q83" s="152">
        <v>50</v>
      </c>
      <c r="R83" s="152">
        <v>50</v>
      </c>
      <c r="S83" s="152">
        <v>50</v>
      </c>
      <c r="T83" s="152">
        <v>50.41</v>
      </c>
      <c r="U83" s="41">
        <v>48</v>
      </c>
      <c r="V83" s="74">
        <v>3.3</v>
      </c>
      <c r="W83" s="14"/>
    </row>
    <row r="84" spans="1:23" s="2" customFormat="1" ht="18" customHeight="1">
      <c r="A84" s="14"/>
      <c r="B84" s="276"/>
      <c r="C84" s="248"/>
      <c r="D84" s="138">
        <v>11</v>
      </c>
      <c r="E84" s="1" t="s">
        <v>115</v>
      </c>
      <c r="F84" s="35">
        <v>8</v>
      </c>
      <c r="G84" s="73">
        <f t="shared" si="13"/>
        <v>496.53999999999996</v>
      </c>
      <c r="H84" s="120" t="s">
        <v>105</v>
      </c>
      <c r="I84" s="26">
        <f t="shared" si="11"/>
        <v>249.79</v>
      </c>
      <c r="J84" s="41">
        <v>49</v>
      </c>
      <c r="K84" s="131">
        <v>51.79</v>
      </c>
      <c r="L84" s="132">
        <v>51</v>
      </c>
      <c r="M84" s="132">
        <v>51</v>
      </c>
      <c r="N84" s="41">
        <v>47</v>
      </c>
      <c r="O84" s="120" t="s">
        <v>100</v>
      </c>
      <c r="P84" s="100">
        <f t="shared" si="12"/>
        <v>250.35</v>
      </c>
      <c r="Q84" s="152">
        <v>50</v>
      </c>
      <c r="R84" s="152">
        <v>50.35</v>
      </c>
      <c r="S84" s="132">
        <v>51</v>
      </c>
      <c r="T84" s="132">
        <v>51</v>
      </c>
      <c r="U84" s="41">
        <v>48</v>
      </c>
      <c r="V84" s="74">
        <v>3.6</v>
      </c>
      <c r="W84" s="14"/>
    </row>
    <row r="85" spans="1:23" s="2" customFormat="1" ht="18" customHeight="1">
      <c r="A85" s="14"/>
      <c r="B85" s="276"/>
      <c r="C85" s="248"/>
      <c r="D85" s="138">
        <v>12</v>
      </c>
      <c r="E85" s="1" t="s">
        <v>144</v>
      </c>
      <c r="F85" s="35">
        <v>7</v>
      </c>
      <c r="G85" s="30">
        <f t="shared" si="13"/>
        <v>494.58</v>
      </c>
      <c r="H85" s="120" t="s">
        <v>156</v>
      </c>
      <c r="I85" s="100">
        <f t="shared" si="11"/>
        <v>252.1</v>
      </c>
      <c r="J85" s="152">
        <v>50</v>
      </c>
      <c r="K85" s="132">
        <v>51</v>
      </c>
      <c r="L85" s="132">
        <v>51</v>
      </c>
      <c r="M85" s="132">
        <v>51.1</v>
      </c>
      <c r="N85" s="41">
        <v>49</v>
      </c>
      <c r="O85" s="120" t="s">
        <v>157</v>
      </c>
      <c r="P85" s="26">
        <f t="shared" si="12"/>
        <v>245.18</v>
      </c>
      <c r="Q85" s="41">
        <v>49</v>
      </c>
      <c r="R85" s="152">
        <v>50</v>
      </c>
      <c r="S85" s="152">
        <v>50</v>
      </c>
      <c r="T85" s="152">
        <v>50.18</v>
      </c>
      <c r="U85" s="41">
        <v>46</v>
      </c>
      <c r="V85" s="74">
        <v>2.7</v>
      </c>
      <c r="W85" s="14"/>
    </row>
    <row r="86" spans="1:23" s="2" customFormat="1" ht="18" customHeight="1">
      <c r="A86" s="14"/>
      <c r="B86" s="276"/>
      <c r="C86" s="248"/>
      <c r="D86" s="138">
        <v>13</v>
      </c>
      <c r="E86" s="1" t="s">
        <v>121</v>
      </c>
      <c r="F86" s="35">
        <v>6</v>
      </c>
      <c r="G86" s="30">
        <f t="shared" si="13"/>
        <v>494.03999999999996</v>
      </c>
      <c r="H86" s="120" t="s">
        <v>96</v>
      </c>
      <c r="I86" s="26">
        <f t="shared" si="11"/>
        <v>242.4</v>
      </c>
      <c r="J86" s="41">
        <v>41</v>
      </c>
      <c r="K86" s="132">
        <v>51</v>
      </c>
      <c r="L86" s="132">
        <v>51</v>
      </c>
      <c r="M86" s="152">
        <v>50</v>
      </c>
      <c r="N86" s="41">
        <v>49.4</v>
      </c>
      <c r="O86" s="120" t="s">
        <v>99</v>
      </c>
      <c r="P86" s="100">
        <f t="shared" si="12"/>
        <v>253.14</v>
      </c>
      <c r="Q86" s="132">
        <v>51</v>
      </c>
      <c r="R86" s="132">
        <v>51</v>
      </c>
      <c r="S86" s="131">
        <v>52</v>
      </c>
      <c r="T86" s="152">
        <v>50</v>
      </c>
      <c r="U86" s="41">
        <v>49.14</v>
      </c>
      <c r="V86" s="74">
        <v>1.5</v>
      </c>
      <c r="W86" s="14"/>
    </row>
    <row r="87" spans="1:23" s="2" customFormat="1" ht="18" customHeight="1">
      <c r="A87" s="14"/>
      <c r="B87" s="276"/>
      <c r="C87" s="248"/>
      <c r="D87" s="138">
        <v>14</v>
      </c>
      <c r="E87" s="1" t="s">
        <v>148</v>
      </c>
      <c r="F87" s="35">
        <v>5</v>
      </c>
      <c r="G87" s="30">
        <f t="shared" si="13"/>
        <v>493.02000000000004</v>
      </c>
      <c r="H87" s="120" t="s">
        <v>101</v>
      </c>
      <c r="I87" s="26">
        <f t="shared" si="11"/>
        <v>245.42000000000002</v>
      </c>
      <c r="J87" s="41">
        <v>49</v>
      </c>
      <c r="K87" s="152">
        <v>50</v>
      </c>
      <c r="L87" s="132">
        <v>51</v>
      </c>
      <c r="M87" s="41">
        <v>48</v>
      </c>
      <c r="N87" s="41">
        <v>47.42</v>
      </c>
      <c r="O87" s="120" t="s">
        <v>106</v>
      </c>
      <c r="P87" s="26">
        <f t="shared" si="12"/>
        <v>248.8</v>
      </c>
      <c r="Q87" s="152">
        <v>50</v>
      </c>
      <c r="R87" s="132">
        <v>51</v>
      </c>
      <c r="S87" s="132">
        <v>51</v>
      </c>
      <c r="T87" s="41">
        <v>49</v>
      </c>
      <c r="U87" s="41">
        <v>47.8</v>
      </c>
      <c r="V87" s="74">
        <v>1.2</v>
      </c>
      <c r="W87" s="14"/>
    </row>
    <row r="88" spans="1:23" s="2" customFormat="1" ht="18" customHeight="1">
      <c r="A88" s="14"/>
      <c r="B88" s="276"/>
      <c r="C88" s="248"/>
      <c r="D88" s="138">
        <v>15</v>
      </c>
      <c r="E88" s="1" t="s">
        <v>145</v>
      </c>
      <c r="F88" s="35">
        <v>4</v>
      </c>
      <c r="G88" s="30">
        <f t="shared" si="13"/>
        <v>489.03</v>
      </c>
      <c r="H88" s="120" t="s">
        <v>157</v>
      </c>
      <c r="I88" s="26">
        <f t="shared" si="11"/>
        <v>240.85</v>
      </c>
      <c r="J88" s="41">
        <v>49</v>
      </c>
      <c r="K88" s="41">
        <v>49</v>
      </c>
      <c r="L88" s="41">
        <v>48</v>
      </c>
      <c r="M88" s="41">
        <v>48</v>
      </c>
      <c r="N88" s="41">
        <v>46.85</v>
      </c>
      <c r="O88" s="120" t="s">
        <v>155</v>
      </c>
      <c r="P88" s="100">
        <f t="shared" si="12"/>
        <v>251.78</v>
      </c>
      <c r="Q88" s="132">
        <v>51</v>
      </c>
      <c r="R88" s="132">
        <v>51</v>
      </c>
      <c r="S88" s="132">
        <v>51</v>
      </c>
      <c r="T88" s="152">
        <v>50</v>
      </c>
      <c r="U88" s="41">
        <v>48.78</v>
      </c>
      <c r="V88" s="74">
        <v>3.6</v>
      </c>
      <c r="W88" s="14"/>
    </row>
    <row r="89" spans="1:23" s="2" customFormat="1" ht="18" customHeight="1">
      <c r="A89" s="14"/>
      <c r="B89" s="276"/>
      <c r="C89" s="248"/>
      <c r="D89" s="138">
        <v>16</v>
      </c>
      <c r="E89" s="1" t="s">
        <v>147</v>
      </c>
      <c r="F89" s="35">
        <v>3</v>
      </c>
      <c r="G89" s="30">
        <f t="shared" si="13"/>
        <v>488.05999999999995</v>
      </c>
      <c r="H89" s="120" t="s">
        <v>106</v>
      </c>
      <c r="I89" s="26">
        <f t="shared" si="11"/>
        <v>247.19</v>
      </c>
      <c r="J89" s="152">
        <v>50</v>
      </c>
      <c r="K89" s="152">
        <v>50</v>
      </c>
      <c r="L89" s="152">
        <v>50</v>
      </c>
      <c r="M89" s="41">
        <v>49</v>
      </c>
      <c r="N89" s="41">
        <v>48.19</v>
      </c>
      <c r="O89" s="120" t="s">
        <v>104</v>
      </c>
      <c r="P89" s="26">
        <f t="shared" si="12"/>
        <v>244.47</v>
      </c>
      <c r="Q89" s="41">
        <v>49</v>
      </c>
      <c r="R89" s="152">
        <v>50</v>
      </c>
      <c r="S89" s="152">
        <v>50</v>
      </c>
      <c r="T89" s="41">
        <v>48</v>
      </c>
      <c r="U89" s="41">
        <v>47.47</v>
      </c>
      <c r="V89" s="74">
        <v>3.6</v>
      </c>
      <c r="W89" s="14"/>
    </row>
    <row r="90" spans="1:23" s="2" customFormat="1" ht="15.75">
      <c r="A90" s="14"/>
      <c r="B90" s="276"/>
      <c r="C90" s="248"/>
      <c r="D90" s="138">
        <v>17</v>
      </c>
      <c r="E90" s="1" t="s">
        <v>146</v>
      </c>
      <c r="F90" s="35">
        <v>2</v>
      </c>
      <c r="G90" s="30">
        <f t="shared" si="13"/>
        <v>478.47999999999996</v>
      </c>
      <c r="H90" s="120" t="s">
        <v>104</v>
      </c>
      <c r="I90" s="26">
        <f t="shared" si="11"/>
        <v>241.54</v>
      </c>
      <c r="J90" s="41">
        <v>48</v>
      </c>
      <c r="K90" s="41">
        <v>49</v>
      </c>
      <c r="L90" s="41">
        <v>49</v>
      </c>
      <c r="M90" s="41">
        <v>48</v>
      </c>
      <c r="N90" s="41">
        <v>47.54</v>
      </c>
      <c r="O90" s="120" t="s">
        <v>101</v>
      </c>
      <c r="P90" s="26">
        <f t="shared" si="12"/>
        <v>244.14</v>
      </c>
      <c r="Q90" s="41">
        <v>49</v>
      </c>
      <c r="R90" s="152">
        <v>50</v>
      </c>
      <c r="S90" s="152">
        <v>50</v>
      </c>
      <c r="T90" s="41">
        <v>48</v>
      </c>
      <c r="U90" s="41">
        <v>47.14</v>
      </c>
      <c r="V90" s="148">
        <v>7.2</v>
      </c>
      <c r="W90" s="14"/>
    </row>
    <row r="91" spans="1:23" s="2" customFormat="1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</sheetData>
  <sortState ref="E74:V90">
    <sortCondition descending="1" ref="G74:G90"/>
  </sortState>
  <mergeCells count="180">
    <mergeCell ref="F62:G62"/>
    <mergeCell ref="H62:I62"/>
    <mergeCell ref="J62:K62"/>
    <mergeCell ref="L62:M62"/>
    <mergeCell ref="F63:G63"/>
    <mergeCell ref="H63:I63"/>
    <mergeCell ref="J63:K63"/>
    <mergeCell ref="L63:M63"/>
    <mergeCell ref="F68:G68"/>
    <mergeCell ref="H68:I68"/>
    <mergeCell ref="J68:K68"/>
    <mergeCell ref="L68:M68"/>
    <mergeCell ref="F64:G64"/>
    <mergeCell ref="H64:I64"/>
    <mergeCell ref="J64:K64"/>
    <mergeCell ref="L64:M64"/>
    <mergeCell ref="F65:G65"/>
    <mergeCell ref="H65:I65"/>
    <mergeCell ref="J65:K65"/>
    <mergeCell ref="L65:M65"/>
    <mergeCell ref="F58:G58"/>
    <mergeCell ref="H58:I58"/>
    <mergeCell ref="J58:K58"/>
    <mergeCell ref="L58:M58"/>
    <mergeCell ref="D71:U71"/>
    <mergeCell ref="V71:V73"/>
    <mergeCell ref="D72:D73"/>
    <mergeCell ref="E72:E73"/>
    <mergeCell ref="F72:F73"/>
    <mergeCell ref="G72:G73"/>
    <mergeCell ref="H72:N72"/>
    <mergeCell ref="O72:U72"/>
    <mergeCell ref="F66:G66"/>
    <mergeCell ref="H66:I66"/>
    <mergeCell ref="J66:K66"/>
    <mergeCell ref="L66:M66"/>
    <mergeCell ref="F69:G69"/>
    <mergeCell ref="H69:I69"/>
    <mergeCell ref="J69:K69"/>
    <mergeCell ref="L69:M69"/>
    <mergeCell ref="F67:G67"/>
    <mergeCell ref="H67:I67"/>
    <mergeCell ref="J67:K67"/>
    <mergeCell ref="L67:M67"/>
    <mergeCell ref="F60:G60"/>
    <mergeCell ref="H60:I60"/>
    <mergeCell ref="J60:K60"/>
    <mergeCell ref="L60:M60"/>
    <mergeCell ref="F61:G61"/>
    <mergeCell ref="H61:I61"/>
    <mergeCell ref="J61:K61"/>
    <mergeCell ref="L61:M61"/>
    <mergeCell ref="F59:G59"/>
    <mergeCell ref="H59:I59"/>
    <mergeCell ref="J59:K59"/>
    <mergeCell ref="L59:M59"/>
    <mergeCell ref="C50:C90"/>
    <mergeCell ref="D50:P50"/>
    <mergeCell ref="D51:D52"/>
    <mergeCell ref="E51:E52"/>
    <mergeCell ref="F51:G52"/>
    <mergeCell ref="H51:I52"/>
    <mergeCell ref="J51:K52"/>
    <mergeCell ref="L51:M52"/>
    <mergeCell ref="F54:G54"/>
    <mergeCell ref="H54:I54"/>
    <mergeCell ref="F56:G56"/>
    <mergeCell ref="H56:I56"/>
    <mergeCell ref="J56:K56"/>
    <mergeCell ref="L56:M56"/>
    <mergeCell ref="F57:G57"/>
    <mergeCell ref="H57:I57"/>
    <mergeCell ref="J57:K57"/>
    <mergeCell ref="L57:M57"/>
    <mergeCell ref="J54:K54"/>
    <mergeCell ref="L54:M54"/>
    <mergeCell ref="F55:G55"/>
    <mergeCell ref="H55:I55"/>
    <mergeCell ref="J55:K55"/>
    <mergeCell ref="L55:M55"/>
    <mergeCell ref="L25:M25"/>
    <mergeCell ref="D27:U27"/>
    <mergeCell ref="O51:O52"/>
    <mergeCell ref="P51:Q51"/>
    <mergeCell ref="R51:R52"/>
    <mergeCell ref="F53:G53"/>
    <mergeCell ref="H53:I53"/>
    <mergeCell ref="J53:K53"/>
    <mergeCell ref="L53:M53"/>
    <mergeCell ref="H28:N28"/>
    <mergeCell ref="O28:U28"/>
    <mergeCell ref="N51:N52"/>
    <mergeCell ref="V27:V29"/>
    <mergeCell ref="D28:D29"/>
    <mergeCell ref="E28:E29"/>
    <mergeCell ref="F28:F29"/>
    <mergeCell ref="G28:G29"/>
    <mergeCell ref="F21:G21"/>
    <mergeCell ref="H21:I21"/>
    <mergeCell ref="J21:K21"/>
    <mergeCell ref="L21:M21"/>
    <mergeCell ref="F22:G22"/>
    <mergeCell ref="H22:I22"/>
    <mergeCell ref="J22:K22"/>
    <mergeCell ref="L22:M22"/>
    <mergeCell ref="F24:G24"/>
    <mergeCell ref="F23:G23"/>
    <mergeCell ref="H23:I23"/>
    <mergeCell ref="H24:I24"/>
    <mergeCell ref="J24:K24"/>
    <mergeCell ref="L24:M24"/>
    <mergeCell ref="J23:K23"/>
    <mergeCell ref="L23:M23"/>
    <mergeCell ref="F25:G25"/>
    <mergeCell ref="H25:I25"/>
    <mergeCell ref="J25:K25"/>
    <mergeCell ref="F19:G19"/>
    <mergeCell ref="H19:I19"/>
    <mergeCell ref="J19:K19"/>
    <mergeCell ref="L19:M19"/>
    <mergeCell ref="F20:G20"/>
    <mergeCell ref="H20:I20"/>
    <mergeCell ref="J20:K20"/>
    <mergeCell ref="L20:M20"/>
    <mergeCell ref="F17:G17"/>
    <mergeCell ref="H17:I17"/>
    <mergeCell ref="J17:K17"/>
    <mergeCell ref="L17:M17"/>
    <mergeCell ref="F18:G18"/>
    <mergeCell ref="H18:I18"/>
    <mergeCell ref="J18:K18"/>
    <mergeCell ref="L18:M18"/>
    <mergeCell ref="F16:G16"/>
    <mergeCell ref="H16:I16"/>
    <mergeCell ref="J16:K16"/>
    <mergeCell ref="L16:M16"/>
    <mergeCell ref="F13:G13"/>
    <mergeCell ref="H13:I13"/>
    <mergeCell ref="J13:K13"/>
    <mergeCell ref="L13:M13"/>
    <mergeCell ref="F14:G14"/>
    <mergeCell ref="H14:I14"/>
    <mergeCell ref="J14:K14"/>
    <mergeCell ref="L14:M14"/>
    <mergeCell ref="F9:G9"/>
    <mergeCell ref="H9:I9"/>
    <mergeCell ref="J9:K9"/>
    <mergeCell ref="L9:M9"/>
    <mergeCell ref="F10:G10"/>
    <mergeCell ref="H10:I10"/>
    <mergeCell ref="J10:K10"/>
    <mergeCell ref="L10:M10"/>
    <mergeCell ref="F15:G15"/>
    <mergeCell ref="H15:I15"/>
    <mergeCell ref="J15:K15"/>
    <mergeCell ref="L15:M15"/>
    <mergeCell ref="J7:K8"/>
    <mergeCell ref="L7:M8"/>
    <mergeCell ref="N7:N8"/>
    <mergeCell ref="O7:O8"/>
    <mergeCell ref="P7:Q7"/>
    <mergeCell ref="R7:R8"/>
    <mergeCell ref="B2:D2"/>
    <mergeCell ref="E2:T2"/>
    <mergeCell ref="U2:V2"/>
    <mergeCell ref="B6:B90"/>
    <mergeCell ref="C6:C46"/>
    <mergeCell ref="D6:Q6"/>
    <mergeCell ref="D7:D8"/>
    <mergeCell ref="E7:E8"/>
    <mergeCell ref="F7:G8"/>
    <mergeCell ref="H7:I8"/>
    <mergeCell ref="F11:G11"/>
    <mergeCell ref="H11:I11"/>
    <mergeCell ref="J11:K11"/>
    <mergeCell ref="L11:M11"/>
    <mergeCell ref="F12:G12"/>
    <mergeCell ref="H12:I12"/>
    <mergeCell ref="J12:K12"/>
    <mergeCell ref="L12:M12"/>
  </mergeCells>
  <pageMargins left="0.7" right="0.7" top="0.78740157499999996" bottom="0.78740157499999996" header="0.3" footer="0.3"/>
  <pageSetup paperSize="9" orientation="portrait" r:id="rId1"/>
  <ignoredErrors>
    <ignoredError sqref="P30:P46 P74:P9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X71"/>
  <sheetViews>
    <sheetView topLeftCell="A37" zoomScale="90" zoomScaleNormal="90" workbookViewId="0">
      <selection activeCell="H75" sqref="H75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53" customWidth="1"/>
    <col min="5" max="5" width="20.7109375" style="53" customWidth="1"/>
    <col min="6" max="9" width="10.7109375" style="4" customWidth="1"/>
    <col min="10" max="11" width="9.7109375" style="4" customWidth="1"/>
    <col min="12" max="16" width="9.7109375" style="176" customWidth="1"/>
    <col min="17" max="23" width="9.7109375" style="2" customWidth="1"/>
    <col min="24" max="24" width="4.5703125" style="2" customWidth="1"/>
  </cols>
  <sheetData>
    <row r="1" spans="1:23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  <c r="W1" s="16"/>
    </row>
    <row r="2" spans="1:23" ht="43.5" customHeight="1">
      <c r="A2" s="14"/>
      <c r="B2" s="224" t="s">
        <v>46</v>
      </c>
      <c r="C2" s="224"/>
      <c r="D2" s="224"/>
      <c r="E2" s="223" t="s">
        <v>164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19" t="s">
        <v>38</v>
      </c>
      <c r="V2" s="219"/>
      <c r="W2" s="16"/>
    </row>
    <row r="3" spans="1:23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7"/>
      <c r="M3" s="7"/>
      <c r="N3" s="7"/>
      <c r="O3" s="7"/>
      <c r="P3" s="7"/>
      <c r="Q3" s="5"/>
      <c r="R3" s="16"/>
      <c r="S3" s="16"/>
      <c r="T3" s="16"/>
      <c r="U3" s="16"/>
      <c r="V3" s="16"/>
      <c r="W3" s="16"/>
    </row>
    <row r="4" spans="1:23" s="2" customFormat="1" ht="12.75">
      <c r="A4" s="42"/>
      <c r="B4" s="32"/>
      <c r="C4" s="42"/>
      <c r="D4" s="32"/>
      <c r="E4" s="42"/>
      <c r="F4" s="32"/>
      <c r="G4" s="42"/>
      <c r="H4" s="42"/>
      <c r="I4" s="32"/>
      <c r="J4" s="42"/>
      <c r="K4" s="32"/>
      <c r="L4" s="42"/>
      <c r="M4" s="32"/>
      <c r="N4" s="42"/>
      <c r="O4" s="42"/>
      <c r="P4" s="32"/>
      <c r="Q4" s="42"/>
      <c r="R4" s="32"/>
      <c r="S4" s="42"/>
      <c r="T4" s="32"/>
      <c r="U4" s="42"/>
      <c r="V4" s="32"/>
      <c r="W4" s="42"/>
    </row>
    <row r="5" spans="1:23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2" customFormat="1" ht="18" customHeight="1">
      <c r="A6" s="14"/>
      <c r="B6" s="276">
        <v>44548</v>
      </c>
      <c r="C6" s="248" t="s">
        <v>26</v>
      </c>
      <c r="D6" s="244" t="s">
        <v>136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16"/>
      <c r="S6" s="16"/>
      <c r="T6" s="16"/>
      <c r="U6" s="16"/>
      <c r="V6" s="16"/>
      <c r="W6" s="5"/>
    </row>
    <row r="7" spans="1:23" s="2" customFormat="1" ht="18" customHeight="1">
      <c r="A7" s="14"/>
      <c r="B7" s="276"/>
      <c r="C7" s="248"/>
      <c r="D7" s="245" t="s">
        <v>1</v>
      </c>
      <c r="E7" s="239" t="s">
        <v>15</v>
      </c>
      <c r="F7" s="249" t="s">
        <v>59</v>
      </c>
      <c r="G7" s="249"/>
      <c r="H7" s="239" t="s">
        <v>5</v>
      </c>
      <c r="I7" s="239"/>
      <c r="J7" s="234" t="s">
        <v>0</v>
      </c>
      <c r="K7" s="234"/>
      <c r="L7" s="249" t="s">
        <v>11</v>
      </c>
      <c r="M7" s="249"/>
      <c r="N7" s="250" t="s">
        <v>30</v>
      </c>
      <c r="O7" s="251" t="s">
        <v>3</v>
      </c>
      <c r="P7" s="277" t="s">
        <v>109</v>
      </c>
      <c r="Q7" s="277"/>
      <c r="R7" s="243" t="s">
        <v>87</v>
      </c>
      <c r="S7" s="16"/>
      <c r="T7" s="16"/>
      <c r="U7" s="16"/>
      <c r="V7" s="16"/>
      <c r="W7" s="5"/>
    </row>
    <row r="8" spans="1:23" s="2" customFormat="1" ht="18" customHeight="1">
      <c r="A8" s="14"/>
      <c r="B8" s="276"/>
      <c r="C8" s="248"/>
      <c r="D8" s="245"/>
      <c r="E8" s="239"/>
      <c r="F8" s="249"/>
      <c r="G8" s="249"/>
      <c r="H8" s="239"/>
      <c r="I8" s="239"/>
      <c r="J8" s="234"/>
      <c r="K8" s="234"/>
      <c r="L8" s="249"/>
      <c r="M8" s="249"/>
      <c r="N8" s="250"/>
      <c r="O8" s="251"/>
      <c r="P8" s="168" t="s">
        <v>107</v>
      </c>
      <c r="Q8" s="168" t="s">
        <v>108</v>
      </c>
      <c r="R8" s="243"/>
      <c r="S8" s="16"/>
      <c r="T8" s="16"/>
      <c r="U8" s="16"/>
      <c r="V8" s="16"/>
      <c r="W8" s="5"/>
    </row>
    <row r="9" spans="1:23" s="2" customFormat="1" ht="18" customHeight="1">
      <c r="A9" s="14"/>
      <c r="B9" s="276"/>
      <c r="C9" s="248"/>
      <c r="D9" s="167">
        <v>1</v>
      </c>
      <c r="E9" s="1" t="s">
        <v>113</v>
      </c>
      <c r="F9" s="279" t="s">
        <v>78</v>
      </c>
      <c r="G9" s="280"/>
      <c r="H9" s="279" t="s">
        <v>39</v>
      </c>
      <c r="I9" s="280"/>
      <c r="J9" s="279" t="s">
        <v>67</v>
      </c>
      <c r="K9" s="280"/>
      <c r="L9" s="279" t="s">
        <v>126</v>
      </c>
      <c r="M9" s="280"/>
      <c r="N9" s="171" t="s">
        <v>24</v>
      </c>
      <c r="O9" s="88">
        <v>6.6319999999999997</v>
      </c>
      <c r="P9" s="156"/>
      <c r="Q9" s="156"/>
      <c r="R9" s="172">
        <v>2</v>
      </c>
      <c r="S9" s="16"/>
      <c r="T9" s="16"/>
      <c r="U9" s="16"/>
      <c r="V9" s="16"/>
      <c r="W9" s="5"/>
    </row>
    <row r="10" spans="1:23" s="2" customFormat="1" ht="18" customHeight="1">
      <c r="A10" s="14"/>
      <c r="B10" s="276"/>
      <c r="C10" s="248"/>
      <c r="D10" s="167">
        <v>2</v>
      </c>
      <c r="E10" s="1" t="s">
        <v>125</v>
      </c>
      <c r="F10" s="279" t="s">
        <v>114</v>
      </c>
      <c r="G10" s="280"/>
      <c r="H10" s="279" t="s">
        <v>40</v>
      </c>
      <c r="I10" s="280"/>
      <c r="J10" s="279" t="s">
        <v>88</v>
      </c>
      <c r="K10" s="280"/>
      <c r="L10" s="279" t="s">
        <v>128</v>
      </c>
      <c r="M10" s="280"/>
      <c r="N10" s="171" t="s">
        <v>24</v>
      </c>
      <c r="O10" s="88">
        <v>6.7519999999999998</v>
      </c>
      <c r="P10" s="160">
        <f t="shared" ref="P10:P20" si="0">O10-$O$9</f>
        <v>0.12000000000000011</v>
      </c>
      <c r="Q10" s="156"/>
      <c r="R10" s="70">
        <v>5</v>
      </c>
      <c r="S10" s="16"/>
      <c r="T10" s="66">
        <v>1</v>
      </c>
      <c r="U10" s="16"/>
      <c r="V10" s="16"/>
      <c r="W10" s="5"/>
    </row>
    <row r="11" spans="1:23" s="2" customFormat="1" ht="18" customHeight="1">
      <c r="A11" s="14"/>
      <c r="B11" s="276"/>
      <c r="C11" s="248"/>
      <c r="D11" s="167">
        <v>3</v>
      </c>
      <c r="E11" s="1" t="s">
        <v>77</v>
      </c>
      <c r="F11" s="279" t="s">
        <v>39</v>
      </c>
      <c r="G11" s="280"/>
      <c r="H11" s="279" t="s">
        <v>37</v>
      </c>
      <c r="I11" s="280"/>
      <c r="J11" s="279" t="s">
        <v>67</v>
      </c>
      <c r="K11" s="280"/>
      <c r="L11" s="279" t="s">
        <v>123</v>
      </c>
      <c r="M11" s="280"/>
      <c r="N11" s="171" t="s">
        <v>24</v>
      </c>
      <c r="O11" s="89">
        <v>6.806</v>
      </c>
      <c r="P11" s="160">
        <f t="shared" si="0"/>
        <v>0.17400000000000038</v>
      </c>
      <c r="Q11" s="159">
        <f t="shared" ref="Q11:Q20" si="1">O11-O10</f>
        <v>5.400000000000027E-2</v>
      </c>
      <c r="R11" s="68">
        <v>3</v>
      </c>
      <c r="S11" s="16"/>
      <c r="T11" s="67">
        <v>2</v>
      </c>
      <c r="U11" s="16"/>
      <c r="V11" s="16"/>
      <c r="W11" s="5"/>
    </row>
    <row r="12" spans="1:23" s="2" customFormat="1" ht="18" customHeight="1">
      <c r="A12" s="14"/>
      <c r="B12" s="276"/>
      <c r="C12" s="248"/>
      <c r="D12" s="167">
        <v>4</v>
      </c>
      <c r="E12" s="1" t="s">
        <v>115</v>
      </c>
      <c r="F12" s="279" t="s">
        <v>84</v>
      </c>
      <c r="G12" s="280"/>
      <c r="H12" s="279" t="s">
        <v>85</v>
      </c>
      <c r="I12" s="280"/>
      <c r="J12" s="279" t="s">
        <v>132</v>
      </c>
      <c r="K12" s="280"/>
      <c r="L12" s="279" t="s">
        <v>166</v>
      </c>
      <c r="M12" s="280"/>
      <c r="N12" s="171" t="s">
        <v>68</v>
      </c>
      <c r="O12" s="89">
        <v>6.8570000000000002</v>
      </c>
      <c r="P12" s="160">
        <f t="shared" si="0"/>
        <v>0.22500000000000053</v>
      </c>
      <c r="Q12" s="159">
        <f t="shared" si="1"/>
        <v>5.1000000000000156E-2</v>
      </c>
      <c r="R12" s="71">
        <v>6</v>
      </c>
      <c r="S12" s="16"/>
      <c r="T12" s="68">
        <v>3</v>
      </c>
      <c r="U12" s="16"/>
      <c r="V12" s="16"/>
      <c r="W12" s="5"/>
    </row>
    <row r="13" spans="1:23" s="2" customFormat="1" ht="18" customHeight="1">
      <c r="A13" s="14"/>
      <c r="B13" s="276"/>
      <c r="C13" s="248"/>
      <c r="D13" s="167">
        <v>5</v>
      </c>
      <c r="E13" s="1" t="s">
        <v>121</v>
      </c>
      <c r="F13" s="279" t="s">
        <v>37</v>
      </c>
      <c r="G13" s="280"/>
      <c r="H13" s="279" t="s">
        <v>66</v>
      </c>
      <c r="I13" s="280"/>
      <c r="J13" s="279" t="s">
        <v>67</v>
      </c>
      <c r="K13" s="280"/>
      <c r="L13" s="279" t="s">
        <v>129</v>
      </c>
      <c r="M13" s="280"/>
      <c r="N13" s="171" t="s">
        <v>16</v>
      </c>
      <c r="O13" s="89">
        <v>6.859</v>
      </c>
      <c r="P13" s="160">
        <f t="shared" si="0"/>
        <v>0.22700000000000031</v>
      </c>
      <c r="Q13" s="157">
        <f t="shared" si="1"/>
        <v>1.9999999999997797E-3</v>
      </c>
      <c r="R13" s="173">
        <v>4</v>
      </c>
      <c r="S13" s="16"/>
      <c r="T13" s="69">
        <v>4</v>
      </c>
      <c r="U13" s="16"/>
      <c r="V13" s="16"/>
      <c r="W13" s="5"/>
    </row>
    <row r="14" spans="1:23" s="2" customFormat="1" ht="18" customHeight="1" thickBot="1">
      <c r="A14" s="14"/>
      <c r="B14" s="276"/>
      <c r="C14" s="248"/>
      <c r="D14" s="93">
        <v>6</v>
      </c>
      <c r="E14" s="94" t="s">
        <v>148</v>
      </c>
      <c r="F14" s="283" t="s">
        <v>82</v>
      </c>
      <c r="G14" s="284"/>
      <c r="H14" s="283" t="s">
        <v>165</v>
      </c>
      <c r="I14" s="284"/>
      <c r="J14" s="283" t="s">
        <v>88</v>
      </c>
      <c r="K14" s="284"/>
      <c r="L14" s="283" t="s">
        <v>128</v>
      </c>
      <c r="M14" s="284"/>
      <c r="N14" s="174" t="s">
        <v>167</v>
      </c>
      <c r="O14" s="96">
        <v>6.9059999999999997</v>
      </c>
      <c r="P14" s="161">
        <f t="shared" si="0"/>
        <v>0.27400000000000002</v>
      </c>
      <c r="Q14" s="165">
        <f t="shared" si="1"/>
        <v>4.6999999999999709E-2</v>
      </c>
      <c r="R14" s="181">
        <v>1</v>
      </c>
      <c r="S14" s="16"/>
      <c r="T14" s="70">
        <v>5</v>
      </c>
      <c r="U14" s="16"/>
      <c r="V14" s="16"/>
      <c r="W14" s="5"/>
    </row>
    <row r="15" spans="1:23" s="2" customFormat="1" ht="18" customHeight="1" thickTop="1">
      <c r="A15" s="14"/>
      <c r="B15" s="276"/>
      <c r="C15" s="248"/>
      <c r="D15" s="90">
        <v>7</v>
      </c>
      <c r="E15" s="57" t="s">
        <v>54</v>
      </c>
      <c r="F15" s="281" t="s">
        <v>66</v>
      </c>
      <c r="G15" s="282"/>
      <c r="H15" s="281" t="s">
        <v>151</v>
      </c>
      <c r="I15" s="282"/>
      <c r="J15" s="281" t="s">
        <v>132</v>
      </c>
      <c r="K15" s="282"/>
      <c r="L15" s="281" t="s">
        <v>168</v>
      </c>
      <c r="M15" s="282"/>
      <c r="N15" s="177" t="s">
        <v>68</v>
      </c>
      <c r="O15" s="92">
        <v>6.9459999999999997</v>
      </c>
      <c r="P15" s="163">
        <f t="shared" si="0"/>
        <v>0.31400000000000006</v>
      </c>
      <c r="Q15" s="164">
        <f t="shared" si="1"/>
        <v>4.0000000000000036E-2</v>
      </c>
      <c r="R15" s="178">
        <v>1</v>
      </c>
      <c r="S15" s="16"/>
      <c r="T15" s="71">
        <v>6</v>
      </c>
      <c r="U15" s="16"/>
      <c r="V15" s="16"/>
      <c r="W15" s="5"/>
    </row>
    <row r="16" spans="1:23" s="2" customFormat="1" ht="18" customHeight="1">
      <c r="A16" s="14"/>
      <c r="B16" s="276"/>
      <c r="C16" s="248"/>
      <c r="D16" s="167">
        <v>8</v>
      </c>
      <c r="E16" s="1" t="s">
        <v>146</v>
      </c>
      <c r="F16" s="279" t="s">
        <v>165</v>
      </c>
      <c r="G16" s="280"/>
      <c r="H16" s="279" t="s">
        <v>71</v>
      </c>
      <c r="I16" s="280"/>
      <c r="J16" s="279" t="s">
        <v>133</v>
      </c>
      <c r="K16" s="280"/>
      <c r="L16" s="279" t="s">
        <v>90</v>
      </c>
      <c r="M16" s="280"/>
      <c r="N16" s="171" t="s">
        <v>68</v>
      </c>
      <c r="O16" s="89">
        <v>6.9619999999999997</v>
      </c>
      <c r="P16" s="160">
        <f t="shared" si="0"/>
        <v>0.33000000000000007</v>
      </c>
      <c r="Q16" s="159">
        <f t="shared" si="1"/>
        <v>1.6000000000000014E-2</v>
      </c>
      <c r="R16" s="68">
        <v>3</v>
      </c>
      <c r="S16" s="16"/>
      <c r="T16" s="16"/>
      <c r="U16" s="16"/>
      <c r="V16" s="16"/>
      <c r="W16" s="5"/>
    </row>
    <row r="17" spans="1:23" s="2" customFormat="1" ht="18" customHeight="1">
      <c r="A17" s="14"/>
      <c r="B17" s="276"/>
      <c r="C17" s="248"/>
      <c r="D17" s="167">
        <v>9</v>
      </c>
      <c r="E17" s="1" t="s">
        <v>143</v>
      </c>
      <c r="F17" s="279" t="s">
        <v>151</v>
      </c>
      <c r="G17" s="280"/>
      <c r="H17" s="279" t="s">
        <v>114</v>
      </c>
      <c r="I17" s="280"/>
      <c r="J17" s="279" t="s">
        <v>133</v>
      </c>
      <c r="K17" s="280"/>
      <c r="L17" s="279" t="s">
        <v>90</v>
      </c>
      <c r="M17" s="280"/>
      <c r="N17" s="171" t="s">
        <v>68</v>
      </c>
      <c r="O17" s="89">
        <v>6.9690000000000003</v>
      </c>
      <c r="P17" s="160">
        <f t="shared" si="0"/>
        <v>0.33700000000000063</v>
      </c>
      <c r="Q17" s="157">
        <f>O17-O16</f>
        <v>7.0000000000005613E-3</v>
      </c>
      <c r="R17" s="71">
        <v>6</v>
      </c>
      <c r="S17" s="16"/>
      <c r="T17" s="16"/>
      <c r="U17" s="16"/>
      <c r="V17" s="16"/>
      <c r="W17" s="5"/>
    </row>
    <row r="18" spans="1:23" s="2" customFormat="1" ht="18" customHeight="1">
      <c r="A18" s="14"/>
      <c r="B18" s="276"/>
      <c r="C18" s="248"/>
      <c r="D18" s="167">
        <v>10</v>
      </c>
      <c r="E18" s="1" t="s">
        <v>83</v>
      </c>
      <c r="F18" s="279" t="s">
        <v>85</v>
      </c>
      <c r="G18" s="280"/>
      <c r="H18" s="279" t="s">
        <v>84</v>
      </c>
      <c r="I18" s="280"/>
      <c r="J18" s="279" t="s">
        <v>134</v>
      </c>
      <c r="K18" s="280"/>
      <c r="L18" s="279" t="s">
        <v>41</v>
      </c>
      <c r="M18" s="280"/>
      <c r="N18" s="171" t="s">
        <v>68</v>
      </c>
      <c r="O18" s="31">
        <v>7.03</v>
      </c>
      <c r="P18" s="160">
        <f t="shared" si="0"/>
        <v>0.39800000000000058</v>
      </c>
      <c r="Q18" s="159">
        <f t="shared" si="1"/>
        <v>6.0999999999999943E-2</v>
      </c>
      <c r="R18" s="70">
        <v>5</v>
      </c>
      <c r="S18" s="16"/>
      <c r="T18" s="16"/>
      <c r="U18" s="16"/>
      <c r="V18" s="16"/>
      <c r="W18" s="5"/>
    </row>
    <row r="19" spans="1:23" s="2" customFormat="1" ht="18" customHeight="1">
      <c r="A19" s="14"/>
      <c r="B19" s="276"/>
      <c r="C19" s="248"/>
      <c r="D19" s="167">
        <v>11</v>
      </c>
      <c r="E19" s="1" t="s">
        <v>147</v>
      </c>
      <c r="F19" s="279" t="s">
        <v>71</v>
      </c>
      <c r="G19" s="280"/>
      <c r="H19" s="279" t="s">
        <v>82</v>
      </c>
      <c r="I19" s="280"/>
      <c r="J19" s="279" t="s">
        <v>133</v>
      </c>
      <c r="K19" s="280"/>
      <c r="L19" s="279" t="s">
        <v>90</v>
      </c>
      <c r="M19" s="280"/>
      <c r="N19" s="171" t="s">
        <v>68</v>
      </c>
      <c r="O19" s="31">
        <v>7.0789999999999997</v>
      </c>
      <c r="P19" s="160">
        <f t="shared" si="0"/>
        <v>0.44700000000000006</v>
      </c>
      <c r="Q19" s="159">
        <f t="shared" si="1"/>
        <v>4.8999999999999488E-2</v>
      </c>
      <c r="R19" s="173">
        <v>4</v>
      </c>
      <c r="S19" s="16"/>
      <c r="T19" s="16"/>
      <c r="U19" s="16"/>
      <c r="V19" s="16"/>
      <c r="W19" s="5"/>
    </row>
    <row r="20" spans="1:23" s="2" customFormat="1" ht="18" customHeight="1">
      <c r="A20" s="14"/>
      <c r="B20" s="276"/>
      <c r="C20" s="248"/>
      <c r="D20" s="167">
        <v>12</v>
      </c>
      <c r="E20" s="1" t="s">
        <v>122</v>
      </c>
      <c r="F20" s="279" t="s">
        <v>40</v>
      </c>
      <c r="G20" s="280"/>
      <c r="H20" s="279" t="s">
        <v>78</v>
      </c>
      <c r="I20" s="280"/>
      <c r="J20" s="279" t="s">
        <v>130</v>
      </c>
      <c r="K20" s="280"/>
      <c r="L20" s="279" t="s">
        <v>129</v>
      </c>
      <c r="M20" s="280"/>
      <c r="N20" s="171" t="s">
        <v>24</v>
      </c>
      <c r="O20" s="31">
        <v>7.1230000000000002</v>
      </c>
      <c r="P20" s="160">
        <f t="shared" si="0"/>
        <v>0.49100000000000055</v>
      </c>
      <c r="Q20" s="159">
        <f t="shared" si="1"/>
        <v>4.4000000000000483E-2</v>
      </c>
      <c r="R20" s="67">
        <v>2</v>
      </c>
      <c r="S20" s="16"/>
      <c r="T20" s="16"/>
      <c r="U20" s="16"/>
      <c r="V20" s="16"/>
      <c r="W20" s="5"/>
    </row>
    <row r="21" spans="1:23" s="2" customFormat="1" ht="18" customHeight="1">
      <c r="A21" s="14"/>
      <c r="B21" s="276"/>
      <c r="C21" s="24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6"/>
      <c r="W21" s="5"/>
    </row>
    <row r="22" spans="1:23" s="2" customFormat="1" ht="18" customHeight="1">
      <c r="A22" s="14"/>
      <c r="B22" s="276"/>
      <c r="C22" s="248"/>
      <c r="D22" s="244" t="s">
        <v>23</v>
      </c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38" t="s">
        <v>86</v>
      </c>
      <c r="W22" s="14"/>
    </row>
    <row r="23" spans="1:23" s="2" customFormat="1" ht="18" customHeight="1">
      <c r="A23" s="14"/>
      <c r="B23" s="276"/>
      <c r="C23" s="248"/>
      <c r="D23" s="245" t="s">
        <v>1</v>
      </c>
      <c r="E23" s="239" t="s">
        <v>15</v>
      </c>
      <c r="F23" s="240" t="s">
        <v>48</v>
      </c>
      <c r="G23" s="242" t="s">
        <v>20</v>
      </c>
      <c r="H23" s="253" t="s">
        <v>17</v>
      </c>
      <c r="I23" s="254"/>
      <c r="J23" s="254"/>
      <c r="K23" s="254"/>
      <c r="L23" s="254"/>
      <c r="M23" s="254"/>
      <c r="N23" s="255"/>
      <c r="O23" s="253" t="s">
        <v>18</v>
      </c>
      <c r="P23" s="254"/>
      <c r="Q23" s="254"/>
      <c r="R23" s="254"/>
      <c r="S23" s="254"/>
      <c r="T23" s="254"/>
      <c r="U23" s="255"/>
      <c r="V23" s="238"/>
      <c r="W23" s="14"/>
    </row>
    <row r="24" spans="1:23" s="2" customFormat="1" ht="18" customHeight="1">
      <c r="A24" s="14"/>
      <c r="B24" s="276"/>
      <c r="C24" s="248"/>
      <c r="D24" s="245"/>
      <c r="E24" s="239"/>
      <c r="F24" s="241"/>
      <c r="G24" s="242"/>
      <c r="H24" s="120" t="s">
        <v>92</v>
      </c>
      <c r="I24" s="33" t="s">
        <v>19</v>
      </c>
      <c r="J24" s="22">
        <v>1</v>
      </c>
      <c r="K24" s="19">
        <v>2</v>
      </c>
      <c r="L24" s="20">
        <v>3</v>
      </c>
      <c r="M24" s="21">
        <v>4</v>
      </c>
      <c r="N24" s="27">
        <v>5</v>
      </c>
      <c r="O24" s="120" t="s">
        <v>92</v>
      </c>
      <c r="P24" s="33" t="s">
        <v>19</v>
      </c>
      <c r="Q24" s="22">
        <v>1</v>
      </c>
      <c r="R24" s="19">
        <v>2</v>
      </c>
      <c r="S24" s="20">
        <v>3</v>
      </c>
      <c r="T24" s="21">
        <v>4</v>
      </c>
      <c r="U24" s="27">
        <v>5</v>
      </c>
      <c r="V24" s="238"/>
      <c r="W24" s="14"/>
    </row>
    <row r="25" spans="1:23" s="2" customFormat="1" ht="18" customHeight="1">
      <c r="A25" s="14"/>
      <c r="B25" s="276"/>
      <c r="C25" s="248"/>
      <c r="D25" s="167">
        <v>1</v>
      </c>
      <c r="E25" s="1" t="s">
        <v>113</v>
      </c>
      <c r="F25" s="35">
        <v>20</v>
      </c>
      <c r="G25" s="146">
        <f>I25+P25-V25</f>
        <v>511.32000000000005</v>
      </c>
      <c r="H25" s="120" t="s">
        <v>93</v>
      </c>
      <c r="I25" s="97">
        <f t="shared" ref="I25:I36" si="2">SUM(J25:N25)</f>
        <v>258.96000000000004</v>
      </c>
      <c r="J25" s="131">
        <v>51.96</v>
      </c>
      <c r="K25" s="130">
        <v>53</v>
      </c>
      <c r="L25" s="131">
        <v>52</v>
      </c>
      <c r="M25" s="131">
        <v>52</v>
      </c>
      <c r="N25" s="133">
        <v>50</v>
      </c>
      <c r="O25" s="120" t="s">
        <v>94</v>
      </c>
      <c r="P25" s="98">
        <f t="shared" ref="P25:P36" si="3">SUM(Q25:U25)</f>
        <v>255.36</v>
      </c>
      <c r="Q25" s="132">
        <v>51.36</v>
      </c>
      <c r="R25" s="131">
        <v>52</v>
      </c>
      <c r="S25" s="132">
        <v>51</v>
      </c>
      <c r="T25" s="131">
        <v>52</v>
      </c>
      <c r="U25" s="41">
        <v>49</v>
      </c>
      <c r="V25" s="74">
        <v>3</v>
      </c>
      <c r="W25" s="14"/>
    </row>
    <row r="26" spans="1:23" s="2" customFormat="1" ht="18" customHeight="1">
      <c r="A26" s="14"/>
      <c r="B26" s="276"/>
      <c r="C26" s="248"/>
      <c r="D26" s="167">
        <v>2</v>
      </c>
      <c r="E26" s="1" t="s">
        <v>121</v>
      </c>
      <c r="F26" s="35">
        <v>18</v>
      </c>
      <c r="G26" s="146">
        <f t="shared" ref="G26:G36" si="4">I26+P26-V26</f>
        <v>508.34999999999997</v>
      </c>
      <c r="H26" s="120" t="s">
        <v>99</v>
      </c>
      <c r="I26" s="100">
        <f t="shared" si="2"/>
        <v>253.26</v>
      </c>
      <c r="J26" s="179">
        <v>49</v>
      </c>
      <c r="K26" s="131">
        <v>52.26</v>
      </c>
      <c r="L26" s="131">
        <v>52</v>
      </c>
      <c r="M26" s="132">
        <v>51</v>
      </c>
      <c r="N26" s="179">
        <v>49</v>
      </c>
      <c r="O26" s="120" t="s">
        <v>96</v>
      </c>
      <c r="P26" s="97">
        <f t="shared" si="3"/>
        <v>255.39</v>
      </c>
      <c r="Q26" s="133">
        <v>50</v>
      </c>
      <c r="R26" s="131">
        <v>52.39</v>
      </c>
      <c r="S26" s="131">
        <v>52</v>
      </c>
      <c r="T26" s="131">
        <v>52</v>
      </c>
      <c r="U26" s="41">
        <v>49</v>
      </c>
      <c r="V26" s="147">
        <v>0.3</v>
      </c>
      <c r="W26" s="14"/>
    </row>
    <row r="27" spans="1:23" s="2" customFormat="1" ht="18" customHeight="1">
      <c r="A27" s="14"/>
      <c r="B27" s="276"/>
      <c r="C27" s="248"/>
      <c r="D27" s="167">
        <v>3</v>
      </c>
      <c r="E27" s="1" t="s">
        <v>77</v>
      </c>
      <c r="F27" s="35">
        <v>16</v>
      </c>
      <c r="G27" s="146">
        <f t="shared" si="4"/>
        <v>505.71000000000004</v>
      </c>
      <c r="H27" s="120" t="s">
        <v>94</v>
      </c>
      <c r="I27" s="99">
        <f t="shared" si="2"/>
        <v>253.87</v>
      </c>
      <c r="J27" s="133">
        <v>50</v>
      </c>
      <c r="K27" s="132">
        <v>51</v>
      </c>
      <c r="L27" s="131">
        <v>52</v>
      </c>
      <c r="M27" s="131">
        <v>51.87</v>
      </c>
      <c r="N27" s="179">
        <v>49</v>
      </c>
      <c r="O27" s="120" t="s">
        <v>99</v>
      </c>
      <c r="P27" s="100">
        <f t="shared" si="3"/>
        <v>252.74</v>
      </c>
      <c r="Q27" s="132">
        <v>51</v>
      </c>
      <c r="R27" s="133">
        <v>50</v>
      </c>
      <c r="S27" s="132">
        <v>51</v>
      </c>
      <c r="T27" s="131">
        <v>51.74</v>
      </c>
      <c r="U27" s="41">
        <v>49</v>
      </c>
      <c r="V27" s="74">
        <v>0.9</v>
      </c>
      <c r="W27" s="14"/>
    </row>
    <row r="28" spans="1:23" s="2" customFormat="1" ht="18" customHeight="1">
      <c r="A28" s="14"/>
      <c r="B28" s="276"/>
      <c r="C28" s="248"/>
      <c r="D28" s="167">
        <v>4</v>
      </c>
      <c r="E28" s="1" t="s">
        <v>125</v>
      </c>
      <c r="F28" s="35">
        <v>15</v>
      </c>
      <c r="G28" s="146">
        <f t="shared" si="4"/>
        <v>504.38</v>
      </c>
      <c r="H28" s="120" t="s">
        <v>102</v>
      </c>
      <c r="I28" s="98">
        <f t="shared" si="2"/>
        <v>254.18</v>
      </c>
      <c r="J28" s="132">
        <v>51</v>
      </c>
      <c r="K28" s="132">
        <v>51</v>
      </c>
      <c r="L28" s="131">
        <v>52.18</v>
      </c>
      <c r="M28" s="132">
        <v>51</v>
      </c>
      <c r="N28" s="179">
        <v>49</v>
      </c>
      <c r="O28" s="120" t="s">
        <v>98</v>
      </c>
      <c r="P28" s="99">
        <f t="shared" si="3"/>
        <v>253.8</v>
      </c>
      <c r="Q28" s="132">
        <v>51</v>
      </c>
      <c r="R28" s="131">
        <v>52</v>
      </c>
      <c r="S28" s="131">
        <v>51.8</v>
      </c>
      <c r="T28" s="132">
        <v>51</v>
      </c>
      <c r="U28" s="41">
        <v>48</v>
      </c>
      <c r="V28" s="74">
        <v>3.6</v>
      </c>
      <c r="W28" s="14"/>
    </row>
    <row r="29" spans="1:23" s="2" customFormat="1" ht="18" customHeight="1">
      <c r="A29" s="14"/>
      <c r="B29" s="276"/>
      <c r="C29" s="248"/>
      <c r="D29" s="167">
        <v>5</v>
      </c>
      <c r="E29" s="1" t="s">
        <v>115</v>
      </c>
      <c r="F29" s="35">
        <v>14</v>
      </c>
      <c r="G29" s="146">
        <f t="shared" si="4"/>
        <v>500.23999999999995</v>
      </c>
      <c r="H29" s="120" t="s">
        <v>100</v>
      </c>
      <c r="I29" s="100">
        <f t="shared" si="2"/>
        <v>251.26</v>
      </c>
      <c r="J29" s="133">
        <v>50</v>
      </c>
      <c r="K29" s="132">
        <v>51</v>
      </c>
      <c r="L29" s="132">
        <v>51</v>
      </c>
      <c r="M29" s="133">
        <v>50</v>
      </c>
      <c r="N29" s="179">
        <v>49.26</v>
      </c>
      <c r="O29" s="120" t="s">
        <v>105</v>
      </c>
      <c r="P29" s="100">
        <f t="shared" si="3"/>
        <v>251.07999999999998</v>
      </c>
      <c r="Q29" s="132">
        <v>51</v>
      </c>
      <c r="R29" s="131">
        <v>52</v>
      </c>
      <c r="S29" s="131">
        <v>52</v>
      </c>
      <c r="T29" s="41">
        <v>46</v>
      </c>
      <c r="U29" s="133">
        <v>50.08</v>
      </c>
      <c r="V29" s="74">
        <v>2.1</v>
      </c>
      <c r="W29" s="14"/>
    </row>
    <row r="30" spans="1:23" s="2" customFormat="1" ht="18" customHeight="1">
      <c r="A30" s="14"/>
      <c r="B30" s="276"/>
      <c r="C30" s="248"/>
      <c r="D30" s="167">
        <v>6</v>
      </c>
      <c r="E30" s="1" t="s">
        <v>54</v>
      </c>
      <c r="F30" s="35">
        <v>13</v>
      </c>
      <c r="G30" s="73">
        <f t="shared" si="4"/>
        <v>499.71000000000004</v>
      </c>
      <c r="H30" s="120" t="s">
        <v>96</v>
      </c>
      <c r="I30" s="26">
        <f t="shared" si="2"/>
        <v>248.49</v>
      </c>
      <c r="J30" s="179">
        <v>49.49</v>
      </c>
      <c r="K30" s="132">
        <v>51</v>
      </c>
      <c r="L30" s="133">
        <v>50</v>
      </c>
      <c r="M30" s="133">
        <v>50</v>
      </c>
      <c r="N30" s="179">
        <v>48</v>
      </c>
      <c r="O30" s="120" t="s">
        <v>155</v>
      </c>
      <c r="P30" s="100">
        <f t="shared" si="3"/>
        <v>252.12</v>
      </c>
      <c r="Q30" s="132">
        <v>51.12</v>
      </c>
      <c r="R30" s="132">
        <v>51</v>
      </c>
      <c r="S30" s="132">
        <v>51</v>
      </c>
      <c r="T30" s="132">
        <v>51</v>
      </c>
      <c r="U30" s="41">
        <v>48</v>
      </c>
      <c r="V30" s="74">
        <v>0.9</v>
      </c>
      <c r="W30" s="14"/>
    </row>
    <row r="31" spans="1:23" s="2" customFormat="1" ht="18" customHeight="1">
      <c r="A31" s="14"/>
      <c r="B31" s="276"/>
      <c r="C31" s="248"/>
      <c r="D31" s="167">
        <v>7</v>
      </c>
      <c r="E31" s="1" t="s">
        <v>148</v>
      </c>
      <c r="F31" s="35">
        <v>12</v>
      </c>
      <c r="G31" s="73">
        <f t="shared" si="4"/>
        <v>498.94</v>
      </c>
      <c r="H31" s="120" t="s">
        <v>106</v>
      </c>
      <c r="I31" s="26">
        <f t="shared" si="2"/>
        <v>248.11</v>
      </c>
      <c r="J31" s="179">
        <v>49</v>
      </c>
      <c r="K31" s="133">
        <v>50</v>
      </c>
      <c r="L31" s="132">
        <v>51</v>
      </c>
      <c r="M31" s="133">
        <v>50</v>
      </c>
      <c r="N31" s="179">
        <v>48.11</v>
      </c>
      <c r="O31" s="120" t="s">
        <v>169</v>
      </c>
      <c r="P31" s="100">
        <f t="shared" si="3"/>
        <v>251.13</v>
      </c>
      <c r="Q31" s="133">
        <v>50</v>
      </c>
      <c r="R31" s="132">
        <v>51</v>
      </c>
      <c r="S31" s="131">
        <v>52</v>
      </c>
      <c r="T31" s="133">
        <v>50</v>
      </c>
      <c r="U31" s="41">
        <v>48.13</v>
      </c>
      <c r="V31" s="147">
        <v>0.3</v>
      </c>
      <c r="W31" s="14"/>
    </row>
    <row r="32" spans="1:23" s="2" customFormat="1" ht="18" customHeight="1">
      <c r="A32" s="14"/>
      <c r="B32" s="276"/>
      <c r="C32" s="248"/>
      <c r="D32" s="167">
        <v>8</v>
      </c>
      <c r="E32" s="1" t="s">
        <v>143</v>
      </c>
      <c r="F32" s="35">
        <v>11</v>
      </c>
      <c r="G32" s="73">
        <f t="shared" si="4"/>
        <v>498.11999999999995</v>
      </c>
      <c r="H32" s="120" t="s">
        <v>155</v>
      </c>
      <c r="I32" s="26">
        <f t="shared" si="2"/>
        <v>247.82</v>
      </c>
      <c r="J32" s="179">
        <v>49</v>
      </c>
      <c r="K32" s="132">
        <v>50.82</v>
      </c>
      <c r="L32" s="132">
        <v>51</v>
      </c>
      <c r="M32" s="133">
        <v>50</v>
      </c>
      <c r="N32" s="179">
        <v>47</v>
      </c>
      <c r="O32" s="120" t="s">
        <v>102</v>
      </c>
      <c r="P32" s="100">
        <f t="shared" si="3"/>
        <v>250.6</v>
      </c>
      <c r="Q32" s="41">
        <v>49</v>
      </c>
      <c r="R32" s="131">
        <v>51.6</v>
      </c>
      <c r="S32" s="132">
        <v>51</v>
      </c>
      <c r="T32" s="132">
        <v>51</v>
      </c>
      <c r="U32" s="41">
        <v>48</v>
      </c>
      <c r="V32" s="147">
        <v>0.3</v>
      </c>
      <c r="W32" s="14"/>
    </row>
    <row r="33" spans="1:23" s="2" customFormat="1" ht="18" customHeight="1">
      <c r="A33" s="14"/>
      <c r="B33" s="276"/>
      <c r="C33" s="248"/>
      <c r="D33" s="167">
        <v>9</v>
      </c>
      <c r="E33" s="1" t="s">
        <v>122</v>
      </c>
      <c r="F33" s="35">
        <v>10</v>
      </c>
      <c r="G33" s="73">
        <f t="shared" si="4"/>
        <v>497.45</v>
      </c>
      <c r="H33" s="120" t="s">
        <v>98</v>
      </c>
      <c r="I33" s="26">
        <f t="shared" si="2"/>
        <v>247.82999999999998</v>
      </c>
      <c r="J33" s="133">
        <v>50</v>
      </c>
      <c r="K33" s="179">
        <v>49</v>
      </c>
      <c r="L33" s="133">
        <v>50</v>
      </c>
      <c r="M33" s="132">
        <v>50.83</v>
      </c>
      <c r="N33" s="179">
        <v>48</v>
      </c>
      <c r="O33" s="120" t="s">
        <v>93</v>
      </c>
      <c r="P33" s="100">
        <f t="shared" si="3"/>
        <v>252.62</v>
      </c>
      <c r="Q33" s="133">
        <v>50</v>
      </c>
      <c r="R33" s="132">
        <v>51</v>
      </c>
      <c r="S33" s="132">
        <v>51</v>
      </c>
      <c r="T33" s="131">
        <v>51.62</v>
      </c>
      <c r="U33" s="41">
        <v>49</v>
      </c>
      <c r="V33" s="74">
        <v>3</v>
      </c>
      <c r="W33" s="14"/>
    </row>
    <row r="34" spans="1:23" s="2" customFormat="1" ht="18" customHeight="1">
      <c r="A34" s="14"/>
      <c r="B34" s="276"/>
      <c r="C34" s="248"/>
      <c r="D34" s="167">
        <v>10</v>
      </c>
      <c r="E34" s="1" t="s">
        <v>146</v>
      </c>
      <c r="F34" s="35">
        <v>9</v>
      </c>
      <c r="G34" s="73">
        <f t="shared" si="4"/>
        <v>491.94</v>
      </c>
      <c r="H34" s="120" t="s">
        <v>169</v>
      </c>
      <c r="I34" s="26">
        <f t="shared" si="2"/>
        <v>249.52</v>
      </c>
      <c r="J34" s="133">
        <v>50</v>
      </c>
      <c r="K34" s="133">
        <v>50</v>
      </c>
      <c r="L34" s="132">
        <v>51</v>
      </c>
      <c r="M34" s="133">
        <v>50</v>
      </c>
      <c r="N34" s="41">
        <v>48.52</v>
      </c>
      <c r="O34" s="120" t="s">
        <v>104</v>
      </c>
      <c r="P34" s="26">
        <f t="shared" si="3"/>
        <v>244.22</v>
      </c>
      <c r="Q34" s="41">
        <v>48</v>
      </c>
      <c r="R34" s="41">
        <v>49</v>
      </c>
      <c r="S34" s="133">
        <v>50</v>
      </c>
      <c r="T34" s="41">
        <v>49</v>
      </c>
      <c r="U34" s="41">
        <v>48.22</v>
      </c>
      <c r="V34" s="74">
        <v>1.8</v>
      </c>
      <c r="W34" s="14"/>
    </row>
    <row r="35" spans="1:23" s="2" customFormat="1" ht="18" customHeight="1">
      <c r="A35" s="14"/>
      <c r="B35" s="276"/>
      <c r="C35" s="248"/>
      <c r="D35" s="167">
        <v>11</v>
      </c>
      <c r="E35" s="1" t="s">
        <v>83</v>
      </c>
      <c r="F35" s="35">
        <v>8</v>
      </c>
      <c r="G35" s="73">
        <f t="shared" si="4"/>
        <v>484.10999999999996</v>
      </c>
      <c r="H35" s="120" t="s">
        <v>105</v>
      </c>
      <c r="I35" s="26">
        <f t="shared" si="2"/>
        <v>241.03</v>
      </c>
      <c r="J35" s="179">
        <v>48</v>
      </c>
      <c r="K35" s="133">
        <v>50</v>
      </c>
      <c r="L35" s="133">
        <v>50</v>
      </c>
      <c r="M35" s="179">
        <v>48</v>
      </c>
      <c r="N35" s="179">
        <v>45.03</v>
      </c>
      <c r="O35" s="120" t="s">
        <v>100</v>
      </c>
      <c r="P35" s="26">
        <f t="shared" si="3"/>
        <v>246.38</v>
      </c>
      <c r="Q35" s="41">
        <v>49</v>
      </c>
      <c r="R35" s="133">
        <v>50</v>
      </c>
      <c r="S35" s="133">
        <v>50</v>
      </c>
      <c r="T35" s="41">
        <v>49</v>
      </c>
      <c r="U35" s="41">
        <v>48.38</v>
      </c>
      <c r="V35" s="74">
        <v>3.3</v>
      </c>
      <c r="W35" s="14"/>
    </row>
    <row r="36" spans="1:23" s="2" customFormat="1" ht="18" customHeight="1">
      <c r="A36" s="14"/>
      <c r="B36" s="276"/>
      <c r="C36" s="248"/>
      <c r="D36" s="167">
        <v>12</v>
      </c>
      <c r="E36" s="1" t="s">
        <v>147</v>
      </c>
      <c r="F36" s="35">
        <v>7</v>
      </c>
      <c r="G36" s="73">
        <f t="shared" si="4"/>
        <v>432.32000000000005</v>
      </c>
      <c r="H36" s="120" t="s">
        <v>104</v>
      </c>
      <c r="I36" s="26">
        <f t="shared" si="2"/>
        <v>192.74</v>
      </c>
      <c r="J36" s="179">
        <v>47</v>
      </c>
      <c r="K36" s="179">
        <v>6</v>
      </c>
      <c r="L36" s="133">
        <v>49.74</v>
      </c>
      <c r="M36" s="179">
        <v>43</v>
      </c>
      <c r="N36" s="179">
        <v>47</v>
      </c>
      <c r="O36" s="120" t="s">
        <v>106</v>
      </c>
      <c r="P36" s="26">
        <f t="shared" si="3"/>
        <v>244.98</v>
      </c>
      <c r="Q36" s="41">
        <v>49</v>
      </c>
      <c r="R36" s="133">
        <v>50</v>
      </c>
      <c r="S36" s="133">
        <v>49.98</v>
      </c>
      <c r="T36" s="41">
        <v>49</v>
      </c>
      <c r="U36" s="41">
        <v>47</v>
      </c>
      <c r="V36" s="148">
        <v>5.4</v>
      </c>
      <c r="W36" s="14"/>
    </row>
    <row r="37" spans="1:23" s="2" customFormat="1" ht="18" customHeight="1">
      <c r="A37" s="14"/>
      <c r="B37" s="276"/>
      <c r="C37" s="14"/>
      <c r="D37" s="14"/>
      <c r="E37" s="12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s="2" customFormat="1" ht="18" customHeight="1">
      <c r="A38" s="14"/>
      <c r="B38" s="276"/>
      <c r="C38" s="42"/>
      <c r="D38" s="32"/>
      <c r="E38" s="42"/>
      <c r="F38" s="32"/>
      <c r="G38" s="42"/>
      <c r="H38" s="32"/>
      <c r="I38" s="42"/>
      <c r="J38" s="32"/>
      <c r="K38" s="42"/>
      <c r="L38" s="32"/>
      <c r="M38" s="42"/>
      <c r="N38" s="32"/>
      <c r="O38" s="42"/>
      <c r="P38" s="32"/>
      <c r="Q38" s="42"/>
      <c r="R38" s="32"/>
      <c r="S38" s="42"/>
      <c r="T38" s="32"/>
      <c r="U38" s="42"/>
      <c r="V38" s="32"/>
      <c r="W38" s="14"/>
    </row>
    <row r="39" spans="1:23" s="2" customFormat="1" ht="18" customHeight="1">
      <c r="A39" s="14"/>
      <c r="B39" s="27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4"/>
    </row>
    <row r="40" spans="1:23" s="2" customFormat="1" ht="18" customHeight="1">
      <c r="A40" s="14"/>
      <c r="B40" s="276"/>
      <c r="C40" s="248" t="s">
        <v>36</v>
      </c>
      <c r="D40" s="244" t="s">
        <v>135</v>
      </c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52"/>
      <c r="Q40" s="16"/>
      <c r="R40" s="16"/>
      <c r="S40" s="16"/>
      <c r="T40" s="16"/>
      <c r="U40" s="16"/>
      <c r="V40" s="16"/>
      <c r="W40" s="16"/>
    </row>
    <row r="41" spans="1:23" s="2" customFormat="1" ht="18" customHeight="1">
      <c r="A41" s="14"/>
      <c r="B41" s="276"/>
      <c r="C41" s="248"/>
      <c r="D41" s="220" t="s">
        <v>1</v>
      </c>
      <c r="E41" s="239" t="s">
        <v>15</v>
      </c>
      <c r="F41" s="239" t="s">
        <v>72</v>
      </c>
      <c r="G41" s="239"/>
      <c r="H41" s="239" t="s">
        <v>5</v>
      </c>
      <c r="I41" s="239"/>
      <c r="J41" s="234" t="s">
        <v>0</v>
      </c>
      <c r="K41" s="234"/>
      <c r="L41" s="249" t="s">
        <v>11</v>
      </c>
      <c r="M41" s="249"/>
      <c r="N41" s="250" t="s">
        <v>30</v>
      </c>
      <c r="O41" s="251" t="s">
        <v>3</v>
      </c>
      <c r="P41" s="277" t="s">
        <v>109</v>
      </c>
      <c r="Q41" s="277"/>
      <c r="R41" s="243" t="s">
        <v>87</v>
      </c>
      <c r="S41" s="16"/>
      <c r="T41" s="16"/>
      <c r="U41" s="16"/>
      <c r="V41" s="16"/>
      <c r="W41" s="16"/>
    </row>
    <row r="42" spans="1:23" s="2" customFormat="1" ht="18" customHeight="1">
      <c r="A42" s="14"/>
      <c r="B42" s="276"/>
      <c r="C42" s="248"/>
      <c r="D42" s="220"/>
      <c r="E42" s="239"/>
      <c r="F42" s="239"/>
      <c r="G42" s="239"/>
      <c r="H42" s="239"/>
      <c r="I42" s="239"/>
      <c r="J42" s="234"/>
      <c r="K42" s="234"/>
      <c r="L42" s="249"/>
      <c r="M42" s="249"/>
      <c r="N42" s="250"/>
      <c r="O42" s="251"/>
      <c r="P42" s="168" t="s">
        <v>107</v>
      </c>
      <c r="Q42" s="168" t="s">
        <v>108</v>
      </c>
      <c r="R42" s="243"/>
      <c r="S42" s="16"/>
      <c r="T42" s="16"/>
      <c r="U42" s="16"/>
      <c r="V42" s="16"/>
      <c r="W42" s="16"/>
    </row>
    <row r="43" spans="1:23" s="2" customFormat="1" ht="18" customHeight="1">
      <c r="A43" s="14"/>
      <c r="B43" s="276"/>
      <c r="C43" s="248"/>
      <c r="D43" s="167">
        <v>1</v>
      </c>
      <c r="E43" s="1" t="s">
        <v>113</v>
      </c>
      <c r="F43" s="279" t="s">
        <v>39</v>
      </c>
      <c r="G43" s="280"/>
      <c r="H43" s="279" t="s">
        <v>78</v>
      </c>
      <c r="I43" s="280"/>
      <c r="J43" s="279" t="s">
        <v>67</v>
      </c>
      <c r="K43" s="280"/>
      <c r="L43" s="279" t="s">
        <v>126</v>
      </c>
      <c r="M43" s="280"/>
      <c r="N43" s="171" t="s">
        <v>24</v>
      </c>
      <c r="O43" s="88">
        <v>6.6980000000000004</v>
      </c>
      <c r="P43" s="156"/>
      <c r="Q43" s="156"/>
      <c r="R43" s="68">
        <v>3</v>
      </c>
      <c r="S43" s="16"/>
      <c r="T43" s="16"/>
      <c r="U43" s="16"/>
      <c r="V43" s="16"/>
      <c r="W43" s="16"/>
    </row>
    <row r="44" spans="1:23" s="2" customFormat="1" ht="18" customHeight="1">
      <c r="A44" s="14"/>
      <c r="B44" s="276"/>
      <c r="C44" s="248"/>
      <c r="D44" s="167">
        <v>2</v>
      </c>
      <c r="E44" s="1" t="s">
        <v>125</v>
      </c>
      <c r="F44" s="279" t="s">
        <v>40</v>
      </c>
      <c r="G44" s="280"/>
      <c r="H44" s="279" t="s">
        <v>114</v>
      </c>
      <c r="I44" s="280"/>
      <c r="J44" s="279" t="s">
        <v>88</v>
      </c>
      <c r="K44" s="280"/>
      <c r="L44" s="279" t="s">
        <v>128</v>
      </c>
      <c r="M44" s="280"/>
      <c r="N44" s="171" t="s">
        <v>24</v>
      </c>
      <c r="O44" s="88">
        <v>6.7560000000000002</v>
      </c>
      <c r="P44" s="159">
        <f>O44-$O$43</f>
        <v>5.7999999999999829E-2</v>
      </c>
      <c r="Q44" s="158"/>
      <c r="R44" s="70">
        <v>5</v>
      </c>
      <c r="S44" s="16"/>
      <c r="T44" s="16"/>
      <c r="U44" s="16"/>
      <c r="V44" s="16"/>
      <c r="W44" s="16"/>
    </row>
    <row r="45" spans="1:23" s="2" customFormat="1" ht="18" customHeight="1">
      <c r="A45" s="14"/>
      <c r="B45" s="276"/>
      <c r="C45" s="248"/>
      <c r="D45" s="167">
        <v>3</v>
      </c>
      <c r="E45" s="1" t="s">
        <v>121</v>
      </c>
      <c r="F45" s="279" t="s">
        <v>66</v>
      </c>
      <c r="G45" s="280"/>
      <c r="H45" s="279" t="s">
        <v>37</v>
      </c>
      <c r="I45" s="280"/>
      <c r="J45" s="279" t="s">
        <v>67</v>
      </c>
      <c r="K45" s="280"/>
      <c r="L45" s="279" t="s">
        <v>129</v>
      </c>
      <c r="M45" s="280"/>
      <c r="N45" s="171" t="s">
        <v>16</v>
      </c>
      <c r="O45" s="89">
        <v>6.81</v>
      </c>
      <c r="P45" s="160">
        <f t="shared" ref="P45:P54" si="5">O45-$O$43</f>
        <v>0.11199999999999921</v>
      </c>
      <c r="Q45" s="159">
        <f>O45-O44</f>
        <v>5.3999999999999382E-2</v>
      </c>
      <c r="R45" s="71">
        <v>6</v>
      </c>
      <c r="S45" s="16"/>
      <c r="T45" s="16"/>
      <c r="U45" s="16"/>
      <c r="V45" s="16"/>
      <c r="W45" s="16"/>
    </row>
    <row r="46" spans="1:23" s="2" customFormat="1" ht="18" customHeight="1">
      <c r="A46" s="14"/>
      <c r="B46" s="276"/>
      <c r="C46" s="248"/>
      <c r="D46" s="167">
        <v>4</v>
      </c>
      <c r="E46" s="1" t="s">
        <v>54</v>
      </c>
      <c r="F46" s="279" t="s">
        <v>151</v>
      </c>
      <c r="G46" s="280"/>
      <c r="H46" s="279" t="s">
        <v>66</v>
      </c>
      <c r="I46" s="280"/>
      <c r="J46" s="279" t="s">
        <v>132</v>
      </c>
      <c r="K46" s="280"/>
      <c r="L46" s="279" t="s">
        <v>168</v>
      </c>
      <c r="M46" s="280"/>
      <c r="N46" s="171" t="s">
        <v>68</v>
      </c>
      <c r="O46" s="89">
        <v>6.819</v>
      </c>
      <c r="P46" s="160">
        <f t="shared" si="5"/>
        <v>0.12099999999999955</v>
      </c>
      <c r="Q46" s="157">
        <f t="shared" ref="Q46:Q54" si="6">O46-O45</f>
        <v>9.0000000000003411E-3</v>
      </c>
      <c r="R46" s="66">
        <v>1</v>
      </c>
      <c r="S46" s="16"/>
      <c r="T46" s="16"/>
      <c r="U46" s="16"/>
      <c r="V46" s="16"/>
      <c r="W46" s="16"/>
    </row>
    <row r="47" spans="1:23" s="2" customFormat="1" ht="18" customHeight="1">
      <c r="A47" s="14"/>
      <c r="B47" s="276"/>
      <c r="C47" s="248"/>
      <c r="D47" s="167">
        <v>5</v>
      </c>
      <c r="E47" s="1" t="s">
        <v>77</v>
      </c>
      <c r="F47" s="279" t="s">
        <v>37</v>
      </c>
      <c r="G47" s="280"/>
      <c r="H47" s="279" t="s">
        <v>39</v>
      </c>
      <c r="I47" s="280"/>
      <c r="J47" s="279" t="s">
        <v>67</v>
      </c>
      <c r="K47" s="280"/>
      <c r="L47" s="279" t="s">
        <v>123</v>
      </c>
      <c r="M47" s="280"/>
      <c r="N47" s="171" t="s">
        <v>24</v>
      </c>
      <c r="O47" s="89">
        <v>6.8460000000000001</v>
      </c>
      <c r="P47" s="160">
        <f t="shared" si="5"/>
        <v>0.14799999999999969</v>
      </c>
      <c r="Q47" s="159">
        <f t="shared" si="6"/>
        <v>2.7000000000000135E-2</v>
      </c>
      <c r="R47" s="67">
        <v>2</v>
      </c>
      <c r="S47" s="14"/>
      <c r="T47" s="14"/>
      <c r="U47" s="14"/>
      <c r="V47" s="14"/>
      <c r="W47" s="14"/>
    </row>
    <row r="48" spans="1:23" s="2" customFormat="1" ht="18" customHeight="1" thickBot="1">
      <c r="A48" s="14"/>
      <c r="B48" s="276"/>
      <c r="C48" s="248"/>
      <c r="D48" s="93">
        <v>6</v>
      </c>
      <c r="E48" s="94" t="s">
        <v>115</v>
      </c>
      <c r="F48" s="283" t="s">
        <v>85</v>
      </c>
      <c r="G48" s="284"/>
      <c r="H48" s="283" t="s">
        <v>84</v>
      </c>
      <c r="I48" s="284"/>
      <c r="J48" s="283" t="s">
        <v>132</v>
      </c>
      <c r="K48" s="284"/>
      <c r="L48" s="283" t="s">
        <v>166</v>
      </c>
      <c r="M48" s="284"/>
      <c r="N48" s="174" t="s">
        <v>68</v>
      </c>
      <c r="O48" s="96">
        <v>6.851</v>
      </c>
      <c r="P48" s="161">
        <f t="shared" si="5"/>
        <v>0.15299999999999958</v>
      </c>
      <c r="Q48" s="162">
        <f t="shared" si="6"/>
        <v>4.9999999999998934E-3</v>
      </c>
      <c r="R48" s="183">
        <v>4</v>
      </c>
      <c r="S48" s="14"/>
      <c r="T48" s="66">
        <v>1</v>
      </c>
      <c r="U48" s="14"/>
      <c r="V48" s="14"/>
      <c r="W48" s="14"/>
    </row>
    <row r="49" spans="1:23" s="2" customFormat="1" ht="18" customHeight="1" thickTop="1">
      <c r="A49" s="14"/>
      <c r="B49" s="276"/>
      <c r="C49" s="248"/>
      <c r="D49" s="90">
        <v>7</v>
      </c>
      <c r="E49" s="57" t="s">
        <v>147</v>
      </c>
      <c r="F49" s="281" t="s">
        <v>82</v>
      </c>
      <c r="G49" s="282"/>
      <c r="H49" s="281" t="s">
        <v>71</v>
      </c>
      <c r="I49" s="282"/>
      <c r="J49" s="281" t="s">
        <v>133</v>
      </c>
      <c r="K49" s="282"/>
      <c r="L49" s="281" t="s">
        <v>90</v>
      </c>
      <c r="M49" s="282"/>
      <c r="N49" s="177" t="s">
        <v>68</v>
      </c>
      <c r="O49" s="92">
        <v>6.8840000000000003</v>
      </c>
      <c r="P49" s="163">
        <f t="shared" si="5"/>
        <v>0.18599999999999994</v>
      </c>
      <c r="Q49" s="164">
        <f t="shared" si="6"/>
        <v>3.3000000000000362E-2</v>
      </c>
      <c r="R49" s="182">
        <v>3</v>
      </c>
      <c r="S49" s="14"/>
      <c r="T49" s="67">
        <v>2</v>
      </c>
      <c r="U49" s="14"/>
      <c r="V49" s="14"/>
      <c r="W49" s="14"/>
    </row>
    <row r="50" spans="1:23" s="2" customFormat="1" ht="18" customHeight="1">
      <c r="A50" s="14"/>
      <c r="B50" s="276"/>
      <c r="C50" s="248"/>
      <c r="D50" s="167">
        <v>8</v>
      </c>
      <c r="E50" s="1" t="s">
        <v>148</v>
      </c>
      <c r="F50" s="279" t="s">
        <v>165</v>
      </c>
      <c r="G50" s="280"/>
      <c r="H50" s="279" t="s">
        <v>82</v>
      </c>
      <c r="I50" s="280"/>
      <c r="J50" s="279" t="s">
        <v>88</v>
      </c>
      <c r="K50" s="280"/>
      <c r="L50" s="279" t="s">
        <v>128</v>
      </c>
      <c r="M50" s="280"/>
      <c r="N50" s="171" t="s">
        <v>167</v>
      </c>
      <c r="O50" s="89">
        <v>6.89</v>
      </c>
      <c r="P50" s="160">
        <f t="shared" si="5"/>
        <v>0.19199999999999928</v>
      </c>
      <c r="Q50" s="157">
        <f t="shared" si="6"/>
        <v>5.9999999999993392E-3</v>
      </c>
      <c r="R50" s="66">
        <v>1</v>
      </c>
      <c r="S50" s="14"/>
      <c r="T50" s="68">
        <v>3</v>
      </c>
      <c r="U50" s="14"/>
      <c r="V50" s="14"/>
      <c r="W50" s="14"/>
    </row>
    <row r="51" spans="1:23" s="2" customFormat="1" ht="18" customHeight="1">
      <c r="A51" s="14"/>
      <c r="B51" s="276"/>
      <c r="C51" s="248"/>
      <c r="D51" s="90">
        <v>9</v>
      </c>
      <c r="E51" s="57" t="s">
        <v>122</v>
      </c>
      <c r="F51" s="279" t="s">
        <v>78</v>
      </c>
      <c r="G51" s="280"/>
      <c r="H51" s="279" t="s">
        <v>40</v>
      </c>
      <c r="I51" s="280"/>
      <c r="J51" s="279" t="s">
        <v>130</v>
      </c>
      <c r="K51" s="280"/>
      <c r="L51" s="279" t="s">
        <v>129</v>
      </c>
      <c r="M51" s="280"/>
      <c r="N51" s="177" t="s">
        <v>24</v>
      </c>
      <c r="O51" s="92">
        <v>6.8920000000000003</v>
      </c>
      <c r="P51" s="163">
        <f t="shared" si="5"/>
        <v>0.19399999999999995</v>
      </c>
      <c r="Q51" s="166">
        <f t="shared" si="6"/>
        <v>2.0000000000006679E-3</v>
      </c>
      <c r="R51" s="71">
        <v>6</v>
      </c>
      <c r="S51" s="14"/>
      <c r="T51" s="69">
        <v>4</v>
      </c>
      <c r="U51" s="14"/>
      <c r="V51" s="14"/>
      <c r="W51" s="14"/>
    </row>
    <row r="52" spans="1:23" s="2" customFormat="1" ht="18" customHeight="1">
      <c r="A52" s="14"/>
      <c r="B52" s="276"/>
      <c r="C52" s="248"/>
      <c r="D52" s="167">
        <v>10</v>
      </c>
      <c r="E52" s="1" t="s">
        <v>143</v>
      </c>
      <c r="F52" s="279" t="s">
        <v>114</v>
      </c>
      <c r="G52" s="280"/>
      <c r="H52" s="279" t="s">
        <v>151</v>
      </c>
      <c r="I52" s="280"/>
      <c r="J52" s="279" t="s">
        <v>170</v>
      </c>
      <c r="K52" s="280"/>
      <c r="L52" s="279" t="s">
        <v>168</v>
      </c>
      <c r="M52" s="280"/>
      <c r="N52" s="171" t="s">
        <v>68</v>
      </c>
      <c r="O52" s="89">
        <v>6.9340000000000002</v>
      </c>
      <c r="P52" s="160">
        <f t="shared" si="5"/>
        <v>0.23599999999999977</v>
      </c>
      <c r="Q52" s="159">
        <f t="shared" si="6"/>
        <v>4.1999999999999815E-2</v>
      </c>
      <c r="R52" s="70">
        <v>5</v>
      </c>
      <c r="S52" s="14"/>
      <c r="T52" s="70">
        <v>5</v>
      </c>
      <c r="U52" s="14"/>
      <c r="V52" s="14"/>
      <c r="W52" s="14"/>
    </row>
    <row r="53" spans="1:23" s="2" customFormat="1" ht="18" customHeight="1">
      <c r="A53" s="14"/>
      <c r="B53" s="276"/>
      <c r="C53" s="248"/>
      <c r="D53" s="167">
        <v>11</v>
      </c>
      <c r="E53" s="1" t="s">
        <v>83</v>
      </c>
      <c r="F53" s="279" t="s">
        <v>84</v>
      </c>
      <c r="G53" s="280"/>
      <c r="H53" s="279" t="s">
        <v>85</v>
      </c>
      <c r="I53" s="280"/>
      <c r="J53" s="279" t="s">
        <v>134</v>
      </c>
      <c r="K53" s="280"/>
      <c r="L53" s="279" t="s">
        <v>41</v>
      </c>
      <c r="M53" s="280"/>
      <c r="N53" s="171" t="s">
        <v>68</v>
      </c>
      <c r="O53" s="89">
        <v>6.9619999999999997</v>
      </c>
      <c r="P53" s="160">
        <f t="shared" si="5"/>
        <v>0.26399999999999935</v>
      </c>
      <c r="Q53" s="159">
        <f t="shared" si="6"/>
        <v>2.7999999999999581E-2</v>
      </c>
      <c r="R53" s="69">
        <v>4</v>
      </c>
      <c r="S53" s="14"/>
      <c r="T53" s="71">
        <v>6</v>
      </c>
      <c r="U53" s="14"/>
      <c r="V53" s="14"/>
      <c r="W53" s="14"/>
    </row>
    <row r="54" spans="1:23" s="2" customFormat="1" ht="18" customHeight="1">
      <c r="A54" s="14"/>
      <c r="B54" s="276"/>
      <c r="C54" s="248"/>
      <c r="D54" s="167">
        <v>12</v>
      </c>
      <c r="E54" s="1" t="s">
        <v>146</v>
      </c>
      <c r="F54" s="279" t="s">
        <v>71</v>
      </c>
      <c r="G54" s="280"/>
      <c r="H54" s="279" t="s">
        <v>165</v>
      </c>
      <c r="I54" s="280"/>
      <c r="J54" s="279" t="s">
        <v>171</v>
      </c>
      <c r="K54" s="280"/>
      <c r="L54" s="279" t="s">
        <v>168</v>
      </c>
      <c r="M54" s="280"/>
      <c r="N54" s="171" t="s">
        <v>68</v>
      </c>
      <c r="O54" s="89">
        <v>7.12</v>
      </c>
      <c r="P54" s="160">
        <f t="shared" si="5"/>
        <v>0.42199999999999971</v>
      </c>
      <c r="Q54" s="160">
        <f t="shared" si="6"/>
        <v>0.15800000000000036</v>
      </c>
      <c r="R54" s="67">
        <v>2</v>
      </c>
      <c r="S54" s="14"/>
      <c r="T54" s="150">
        <v>7</v>
      </c>
      <c r="U54" s="14"/>
      <c r="V54" s="14"/>
      <c r="W54" s="14"/>
    </row>
    <row r="55" spans="1:23" s="2" customFormat="1" ht="18" customHeight="1">
      <c r="A55" s="5"/>
      <c r="B55" s="276"/>
      <c r="C55" s="24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14"/>
    </row>
    <row r="56" spans="1:23" s="2" customFormat="1" ht="18" customHeight="1">
      <c r="A56" s="14"/>
      <c r="B56" s="276"/>
      <c r="C56" s="248"/>
      <c r="D56" s="244" t="s">
        <v>23</v>
      </c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78"/>
      <c r="V56" s="238" t="s">
        <v>86</v>
      </c>
      <c r="W56" s="14"/>
    </row>
    <row r="57" spans="1:23" s="2" customFormat="1" ht="18" customHeight="1">
      <c r="A57" s="14"/>
      <c r="B57" s="276"/>
      <c r="C57" s="248"/>
      <c r="D57" s="220" t="s">
        <v>1</v>
      </c>
      <c r="E57" s="239" t="s">
        <v>15</v>
      </c>
      <c r="F57" s="240" t="s">
        <v>4</v>
      </c>
      <c r="G57" s="242" t="s">
        <v>20</v>
      </c>
      <c r="H57" s="253" t="s">
        <v>17</v>
      </c>
      <c r="I57" s="254"/>
      <c r="J57" s="254"/>
      <c r="K57" s="254"/>
      <c r="L57" s="254"/>
      <c r="M57" s="254"/>
      <c r="N57" s="255"/>
      <c r="O57" s="253" t="s">
        <v>18</v>
      </c>
      <c r="P57" s="254"/>
      <c r="Q57" s="254"/>
      <c r="R57" s="254"/>
      <c r="S57" s="254"/>
      <c r="T57" s="254"/>
      <c r="U57" s="255"/>
      <c r="V57" s="238"/>
      <c r="W57" s="14"/>
    </row>
    <row r="58" spans="1:23" s="2" customFormat="1" ht="18" customHeight="1">
      <c r="A58" s="14"/>
      <c r="B58" s="276"/>
      <c r="C58" s="248"/>
      <c r="D58" s="220"/>
      <c r="E58" s="239"/>
      <c r="F58" s="241"/>
      <c r="G58" s="242"/>
      <c r="H58" s="120" t="s">
        <v>92</v>
      </c>
      <c r="I58" s="33" t="s">
        <v>19</v>
      </c>
      <c r="J58" s="22">
        <v>1</v>
      </c>
      <c r="K58" s="19">
        <v>2</v>
      </c>
      <c r="L58" s="20">
        <v>3</v>
      </c>
      <c r="M58" s="21">
        <v>4</v>
      </c>
      <c r="N58" s="27">
        <v>5</v>
      </c>
      <c r="O58" s="120" t="s">
        <v>92</v>
      </c>
      <c r="P58" s="33" t="s">
        <v>19</v>
      </c>
      <c r="Q58" s="22">
        <v>1</v>
      </c>
      <c r="R58" s="19">
        <v>2</v>
      </c>
      <c r="S58" s="20">
        <v>3</v>
      </c>
      <c r="T58" s="21">
        <v>4</v>
      </c>
      <c r="U58" s="27">
        <v>5</v>
      </c>
      <c r="V58" s="238"/>
      <c r="W58" s="14"/>
    </row>
    <row r="59" spans="1:23" s="2" customFormat="1" ht="18" customHeight="1">
      <c r="A59" s="14"/>
      <c r="B59" s="276"/>
      <c r="C59" s="248"/>
      <c r="D59" s="167">
        <v>1</v>
      </c>
      <c r="E59" s="1" t="s">
        <v>113</v>
      </c>
      <c r="F59" s="35">
        <v>20</v>
      </c>
      <c r="G59" s="146">
        <f t="shared" ref="G59:G70" si="7">I59+P59-V59</f>
        <v>513.4</v>
      </c>
      <c r="H59" s="120" t="s">
        <v>94</v>
      </c>
      <c r="I59" s="98">
        <f t="shared" ref="I59:I70" si="8">SUM(J59:N59)</f>
        <v>255.06</v>
      </c>
      <c r="J59" s="132">
        <v>51.06</v>
      </c>
      <c r="K59" s="131">
        <v>52</v>
      </c>
      <c r="L59" s="132">
        <v>51</v>
      </c>
      <c r="M59" s="131">
        <v>52</v>
      </c>
      <c r="N59" s="41">
        <v>49</v>
      </c>
      <c r="O59" s="120" t="s">
        <v>93</v>
      </c>
      <c r="P59" s="97">
        <f t="shared" ref="P59:P70" si="9">SUM(Q59:U59)</f>
        <v>259.24</v>
      </c>
      <c r="Q59" s="131">
        <v>52.24</v>
      </c>
      <c r="R59" s="130">
        <v>53</v>
      </c>
      <c r="S59" s="131">
        <v>52</v>
      </c>
      <c r="T59" s="131">
        <v>52</v>
      </c>
      <c r="U59" s="152">
        <v>50</v>
      </c>
      <c r="V59" s="74">
        <v>0.9</v>
      </c>
      <c r="W59" s="14"/>
    </row>
    <row r="60" spans="1:23" s="2" customFormat="1" ht="18" customHeight="1">
      <c r="A60" s="14"/>
      <c r="B60" s="276"/>
      <c r="C60" s="248"/>
      <c r="D60" s="167">
        <v>2</v>
      </c>
      <c r="E60" s="1" t="s">
        <v>125</v>
      </c>
      <c r="F60" s="35">
        <v>18</v>
      </c>
      <c r="G60" s="146">
        <f t="shared" si="7"/>
        <v>508.04</v>
      </c>
      <c r="H60" s="120" t="s">
        <v>98</v>
      </c>
      <c r="I60" s="97">
        <f t="shared" si="8"/>
        <v>255.11</v>
      </c>
      <c r="J60" s="131">
        <v>52</v>
      </c>
      <c r="K60" s="131">
        <v>52</v>
      </c>
      <c r="L60" s="131">
        <v>52.11</v>
      </c>
      <c r="M60" s="132">
        <v>51</v>
      </c>
      <c r="N60" s="41">
        <v>48</v>
      </c>
      <c r="O60" s="120" t="s">
        <v>102</v>
      </c>
      <c r="P60" s="98">
        <f t="shared" si="9"/>
        <v>256.23</v>
      </c>
      <c r="Q60" s="132">
        <v>51</v>
      </c>
      <c r="R60" s="131">
        <v>52</v>
      </c>
      <c r="S60" s="130">
        <v>53.23</v>
      </c>
      <c r="T60" s="132">
        <v>51</v>
      </c>
      <c r="U60" s="41">
        <v>49</v>
      </c>
      <c r="V60" s="74">
        <v>3.3</v>
      </c>
      <c r="W60" s="14"/>
    </row>
    <row r="61" spans="1:23" s="2" customFormat="1" ht="18" customHeight="1">
      <c r="A61" s="14"/>
      <c r="B61" s="276"/>
      <c r="C61" s="248"/>
      <c r="D61" s="167">
        <v>3</v>
      </c>
      <c r="E61" s="1" t="s">
        <v>121</v>
      </c>
      <c r="F61" s="35">
        <v>16</v>
      </c>
      <c r="G61" s="146">
        <f t="shared" si="7"/>
        <v>506.90000000000003</v>
      </c>
      <c r="H61" s="120" t="s">
        <v>96</v>
      </c>
      <c r="I61" s="99">
        <f t="shared" si="8"/>
        <v>253.59</v>
      </c>
      <c r="J61" s="132">
        <v>51</v>
      </c>
      <c r="K61" s="131">
        <v>52</v>
      </c>
      <c r="L61" s="132">
        <v>51</v>
      </c>
      <c r="M61" s="152">
        <v>50</v>
      </c>
      <c r="N61" s="152">
        <v>49.59</v>
      </c>
      <c r="O61" s="120" t="s">
        <v>99</v>
      </c>
      <c r="P61" s="99">
        <f t="shared" si="9"/>
        <v>253.61</v>
      </c>
      <c r="Q61" s="132">
        <v>51</v>
      </c>
      <c r="R61" s="132">
        <v>51</v>
      </c>
      <c r="S61" s="132">
        <v>51</v>
      </c>
      <c r="T61" s="132">
        <v>51</v>
      </c>
      <c r="U61" s="152">
        <v>49.61</v>
      </c>
      <c r="V61" s="147">
        <v>0.3</v>
      </c>
      <c r="W61" s="14"/>
    </row>
    <row r="62" spans="1:23" s="2" customFormat="1" ht="18" customHeight="1">
      <c r="A62" s="14"/>
      <c r="B62" s="276"/>
      <c r="C62" s="248"/>
      <c r="D62" s="167">
        <v>4</v>
      </c>
      <c r="E62" s="1" t="s">
        <v>122</v>
      </c>
      <c r="F62" s="35">
        <v>15</v>
      </c>
      <c r="G62" s="146">
        <f t="shared" si="7"/>
        <v>504.25</v>
      </c>
      <c r="H62" s="120" t="s">
        <v>93</v>
      </c>
      <c r="I62" s="100">
        <f t="shared" si="8"/>
        <v>253.4</v>
      </c>
      <c r="J62" s="152">
        <v>50</v>
      </c>
      <c r="K62" s="132">
        <v>51</v>
      </c>
      <c r="L62" s="131">
        <v>52</v>
      </c>
      <c r="M62" s="132">
        <v>51</v>
      </c>
      <c r="N62" s="41">
        <v>49.4</v>
      </c>
      <c r="O62" s="120" t="s">
        <v>98</v>
      </c>
      <c r="P62" s="100">
        <f t="shared" si="9"/>
        <v>251.15</v>
      </c>
      <c r="Q62" s="132">
        <v>51</v>
      </c>
      <c r="R62" s="132">
        <v>51</v>
      </c>
      <c r="S62" s="132">
        <v>51</v>
      </c>
      <c r="T62" s="152">
        <v>50</v>
      </c>
      <c r="U62" s="41">
        <v>48.15</v>
      </c>
      <c r="V62" s="147">
        <v>0.3</v>
      </c>
      <c r="W62" s="14"/>
    </row>
    <row r="63" spans="1:23" s="2" customFormat="1" ht="18" customHeight="1">
      <c r="A63" s="14"/>
      <c r="B63" s="276"/>
      <c r="C63" s="248"/>
      <c r="D63" s="167">
        <v>5</v>
      </c>
      <c r="E63" s="1" t="s">
        <v>115</v>
      </c>
      <c r="F63" s="35">
        <v>14</v>
      </c>
      <c r="G63" s="146">
        <f t="shared" si="7"/>
        <v>502.16999999999996</v>
      </c>
      <c r="H63" s="120" t="s">
        <v>105</v>
      </c>
      <c r="I63" s="100">
        <f t="shared" si="8"/>
        <v>253.14</v>
      </c>
      <c r="J63" s="132">
        <v>51</v>
      </c>
      <c r="K63" s="132">
        <v>51</v>
      </c>
      <c r="L63" s="132">
        <v>51</v>
      </c>
      <c r="M63" s="152">
        <v>50</v>
      </c>
      <c r="N63" s="152">
        <v>50.14</v>
      </c>
      <c r="O63" s="120" t="s">
        <v>100</v>
      </c>
      <c r="P63" s="100">
        <f t="shared" si="9"/>
        <v>250.53</v>
      </c>
      <c r="Q63" s="152">
        <v>50</v>
      </c>
      <c r="R63" s="132">
        <v>51</v>
      </c>
      <c r="S63" s="132">
        <v>51</v>
      </c>
      <c r="T63" s="152">
        <v>50</v>
      </c>
      <c r="U63" s="41">
        <v>48.53</v>
      </c>
      <c r="V63" s="74">
        <v>1.5</v>
      </c>
      <c r="W63" s="14"/>
    </row>
    <row r="64" spans="1:23" s="2" customFormat="1" ht="18" customHeight="1">
      <c r="A64" s="14"/>
      <c r="B64" s="276"/>
      <c r="C64" s="248"/>
      <c r="D64" s="167">
        <v>6</v>
      </c>
      <c r="E64" s="1" t="s">
        <v>54</v>
      </c>
      <c r="F64" s="35">
        <v>13</v>
      </c>
      <c r="G64" s="73">
        <f t="shared" si="7"/>
        <v>498.45000000000005</v>
      </c>
      <c r="H64" s="120" t="s">
        <v>155</v>
      </c>
      <c r="I64" s="100">
        <f t="shared" si="8"/>
        <v>250.6</v>
      </c>
      <c r="J64" s="41">
        <v>49</v>
      </c>
      <c r="K64" s="131">
        <v>51.6</v>
      </c>
      <c r="L64" s="132">
        <v>51</v>
      </c>
      <c r="M64" s="152">
        <v>50</v>
      </c>
      <c r="N64" s="41">
        <v>49</v>
      </c>
      <c r="O64" s="120" t="s">
        <v>96</v>
      </c>
      <c r="P64" s="26">
        <f t="shared" si="9"/>
        <v>248.75</v>
      </c>
      <c r="Q64" s="41">
        <v>49</v>
      </c>
      <c r="R64" s="131">
        <v>51.75</v>
      </c>
      <c r="S64" s="132">
        <v>51</v>
      </c>
      <c r="T64" s="152">
        <v>50</v>
      </c>
      <c r="U64" s="41">
        <v>47</v>
      </c>
      <c r="V64" s="74">
        <v>0.9</v>
      </c>
      <c r="W64" s="14"/>
    </row>
    <row r="65" spans="1:23" s="2" customFormat="1" ht="18" customHeight="1">
      <c r="A65" s="14"/>
      <c r="B65" s="276"/>
      <c r="C65" s="248"/>
      <c r="D65" s="167">
        <v>7</v>
      </c>
      <c r="E65" s="57" t="s">
        <v>148</v>
      </c>
      <c r="F65" s="35">
        <v>12</v>
      </c>
      <c r="G65" s="73">
        <f t="shared" si="7"/>
        <v>496.93</v>
      </c>
      <c r="H65" s="120" t="s">
        <v>169</v>
      </c>
      <c r="I65" s="100">
        <f t="shared" si="8"/>
        <v>251.53</v>
      </c>
      <c r="J65" s="152">
        <v>50</v>
      </c>
      <c r="K65" s="131">
        <v>51.53</v>
      </c>
      <c r="L65" s="132">
        <v>51</v>
      </c>
      <c r="M65" s="132">
        <v>51</v>
      </c>
      <c r="N65" s="41">
        <v>48</v>
      </c>
      <c r="O65" s="120" t="s">
        <v>106</v>
      </c>
      <c r="P65" s="26">
        <f t="shared" si="9"/>
        <v>246.6</v>
      </c>
      <c r="Q65" s="41">
        <v>49</v>
      </c>
      <c r="R65" s="132">
        <v>50.6</v>
      </c>
      <c r="S65" s="152">
        <v>50</v>
      </c>
      <c r="T65" s="41">
        <v>49</v>
      </c>
      <c r="U65" s="41">
        <v>48</v>
      </c>
      <c r="V65" s="74">
        <v>1.2</v>
      </c>
      <c r="W65" s="14"/>
    </row>
    <row r="66" spans="1:23" s="2" customFormat="1" ht="18" customHeight="1">
      <c r="A66" s="14"/>
      <c r="B66" s="276"/>
      <c r="C66" s="248"/>
      <c r="D66" s="167">
        <v>8</v>
      </c>
      <c r="E66" s="1" t="s">
        <v>83</v>
      </c>
      <c r="F66" s="35">
        <v>11</v>
      </c>
      <c r="G66" s="73">
        <f t="shared" si="7"/>
        <v>495.49</v>
      </c>
      <c r="H66" s="120" t="s">
        <v>100</v>
      </c>
      <c r="I66" s="175">
        <f t="shared" si="8"/>
        <v>247.13</v>
      </c>
      <c r="J66" s="41">
        <v>49</v>
      </c>
      <c r="K66" s="152">
        <v>50</v>
      </c>
      <c r="L66" s="152">
        <v>50</v>
      </c>
      <c r="M66" s="41">
        <v>49</v>
      </c>
      <c r="N66" s="41">
        <v>49.13</v>
      </c>
      <c r="O66" s="120" t="s">
        <v>105</v>
      </c>
      <c r="P66" s="26">
        <f t="shared" si="9"/>
        <v>249.26</v>
      </c>
      <c r="Q66" s="152">
        <v>50</v>
      </c>
      <c r="R66" s="132">
        <v>51</v>
      </c>
      <c r="S66" s="132">
        <v>51</v>
      </c>
      <c r="T66" s="41">
        <v>49</v>
      </c>
      <c r="U66" s="41">
        <v>48.26</v>
      </c>
      <c r="V66" s="74">
        <v>0.9</v>
      </c>
      <c r="W66" s="14"/>
    </row>
    <row r="67" spans="1:23" s="2" customFormat="1" ht="18" customHeight="1">
      <c r="A67" s="14"/>
      <c r="B67" s="276"/>
      <c r="C67" s="248"/>
      <c r="D67" s="167">
        <v>9</v>
      </c>
      <c r="E67" s="1" t="s">
        <v>147</v>
      </c>
      <c r="F67" s="35">
        <v>10</v>
      </c>
      <c r="G67" s="73">
        <f t="shared" si="7"/>
        <v>492.52000000000004</v>
      </c>
      <c r="H67" s="120" t="s">
        <v>106</v>
      </c>
      <c r="I67" s="100">
        <f t="shared" si="8"/>
        <v>250.79</v>
      </c>
      <c r="J67" s="132">
        <v>50.79</v>
      </c>
      <c r="K67" s="132">
        <v>51</v>
      </c>
      <c r="L67" s="132">
        <v>51</v>
      </c>
      <c r="M67" s="152">
        <v>50</v>
      </c>
      <c r="N67" s="41">
        <v>48</v>
      </c>
      <c r="O67" s="120" t="s">
        <v>104</v>
      </c>
      <c r="P67" s="26">
        <f t="shared" si="9"/>
        <v>245.93</v>
      </c>
      <c r="Q67" s="41">
        <v>48.93</v>
      </c>
      <c r="R67" s="41">
        <v>49</v>
      </c>
      <c r="S67" s="152">
        <v>50</v>
      </c>
      <c r="T67" s="132">
        <v>51</v>
      </c>
      <c r="U67" s="41">
        <v>47</v>
      </c>
      <c r="V67" s="74">
        <v>4.2</v>
      </c>
      <c r="W67" s="14"/>
    </row>
    <row r="68" spans="1:23" s="2" customFormat="1" ht="18" customHeight="1">
      <c r="A68" s="14"/>
      <c r="B68" s="276"/>
      <c r="C68" s="248"/>
      <c r="D68" s="167">
        <v>10</v>
      </c>
      <c r="E68" s="1" t="s">
        <v>77</v>
      </c>
      <c r="F68" s="35">
        <v>9</v>
      </c>
      <c r="G68" s="73">
        <f t="shared" si="7"/>
        <v>489.71999999999997</v>
      </c>
      <c r="H68" s="120" t="s">
        <v>99</v>
      </c>
      <c r="I68" s="26">
        <f t="shared" si="8"/>
        <v>238.26</v>
      </c>
      <c r="J68" s="152">
        <v>50</v>
      </c>
      <c r="K68" s="41">
        <v>37</v>
      </c>
      <c r="L68" s="131">
        <v>52</v>
      </c>
      <c r="M68" s="132">
        <v>51.26</v>
      </c>
      <c r="N68" s="41">
        <v>48</v>
      </c>
      <c r="O68" s="120" t="s">
        <v>94</v>
      </c>
      <c r="P68" s="100">
        <f t="shared" si="9"/>
        <v>253.56</v>
      </c>
      <c r="Q68" s="132">
        <v>51</v>
      </c>
      <c r="R68" s="152">
        <v>50</v>
      </c>
      <c r="S68" s="131">
        <v>52</v>
      </c>
      <c r="T68" s="131">
        <v>51.56</v>
      </c>
      <c r="U68" s="41">
        <v>49</v>
      </c>
      <c r="V68" s="74">
        <v>2.1</v>
      </c>
      <c r="W68" s="14"/>
    </row>
    <row r="69" spans="1:23" s="2" customFormat="1" ht="18" customHeight="1">
      <c r="A69" s="14"/>
      <c r="B69" s="276"/>
      <c r="C69" s="248"/>
      <c r="D69" s="167">
        <v>11</v>
      </c>
      <c r="E69" s="1" t="s">
        <v>146</v>
      </c>
      <c r="F69" s="35">
        <v>8</v>
      </c>
      <c r="G69" s="73">
        <f t="shared" si="7"/>
        <v>474.89</v>
      </c>
      <c r="H69" s="120" t="s">
        <v>104</v>
      </c>
      <c r="I69" s="26">
        <f t="shared" si="8"/>
        <v>236.06</v>
      </c>
      <c r="J69" s="41">
        <v>45</v>
      </c>
      <c r="K69" s="41">
        <v>46</v>
      </c>
      <c r="L69" s="41">
        <v>49</v>
      </c>
      <c r="M69" s="41">
        <v>49.06</v>
      </c>
      <c r="N69" s="41">
        <v>47</v>
      </c>
      <c r="O69" s="120" t="s">
        <v>169</v>
      </c>
      <c r="P69" s="26">
        <f t="shared" si="9"/>
        <v>249.32999999999998</v>
      </c>
      <c r="Q69" s="152">
        <v>50</v>
      </c>
      <c r="R69" s="152">
        <v>50</v>
      </c>
      <c r="S69" s="131">
        <v>52</v>
      </c>
      <c r="T69" s="41">
        <v>49.33</v>
      </c>
      <c r="U69" s="41">
        <v>48</v>
      </c>
      <c r="V69" s="148">
        <v>10.5</v>
      </c>
      <c r="W69" s="14"/>
    </row>
    <row r="70" spans="1:23" s="2" customFormat="1" ht="18" customHeight="1">
      <c r="A70" s="14"/>
      <c r="B70" s="276"/>
      <c r="C70" s="248"/>
      <c r="D70" s="167">
        <v>12</v>
      </c>
      <c r="E70" s="1" t="s">
        <v>143</v>
      </c>
      <c r="F70" s="35">
        <v>7</v>
      </c>
      <c r="G70" s="30">
        <f t="shared" si="7"/>
        <v>449.21999999999997</v>
      </c>
      <c r="H70" s="120" t="s">
        <v>102</v>
      </c>
      <c r="I70" s="26">
        <f t="shared" si="8"/>
        <v>247.07</v>
      </c>
      <c r="J70" s="41">
        <v>49</v>
      </c>
      <c r="K70" s="132">
        <v>51</v>
      </c>
      <c r="L70" s="132">
        <v>51.07</v>
      </c>
      <c r="M70" s="41">
        <v>49</v>
      </c>
      <c r="N70" s="41">
        <v>47</v>
      </c>
      <c r="O70" s="120" t="s">
        <v>155</v>
      </c>
      <c r="P70" s="26">
        <f t="shared" si="9"/>
        <v>207.25</v>
      </c>
      <c r="Q70" s="41">
        <v>10</v>
      </c>
      <c r="R70" s="152">
        <v>50</v>
      </c>
      <c r="S70" s="152">
        <v>50.25</v>
      </c>
      <c r="T70" s="152">
        <v>50</v>
      </c>
      <c r="U70" s="41">
        <v>47</v>
      </c>
      <c r="V70" s="74">
        <v>5.0999999999999996</v>
      </c>
      <c r="W70" s="14"/>
    </row>
    <row r="71" spans="1:23" s="2" customFormat="1" ht="18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</sheetData>
  <sortState ref="E43:O54">
    <sortCondition ref="O43:O54"/>
  </sortState>
  <mergeCells count="140">
    <mergeCell ref="C40:C70"/>
    <mergeCell ref="F19:G19"/>
    <mergeCell ref="H19:I19"/>
    <mergeCell ref="J19:K19"/>
    <mergeCell ref="L19:M19"/>
    <mergeCell ref="F20:G20"/>
    <mergeCell ref="H20:I20"/>
    <mergeCell ref="J20:K20"/>
    <mergeCell ref="L20:M20"/>
    <mergeCell ref="L50:M50"/>
    <mergeCell ref="F47:G47"/>
    <mergeCell ref="H47:I47"/>
    <mergeCell ref="J47:K47"/>
    <mergeCell ref="L47:M47"/>
    <mergeCell ref="F48:G48"/>
    <mergeCell ref="H48:I48"/>
    <mergeCell ref="J48:K48"/>
    <mergeCell ref="L48:M48"/>
    <mergeCell ref="F45:G45"/>
    <mergeCell ref="H45:I45"/>
    <mergeCell ref="J45:K45"/>
    <mergeCell ref="L45:M45"/>
    <mergeCell ref="F46:G46"/>
    <mergeCell ref="H46:I46"/>
    <mergeCell ref="F17:G17"/>
    <mergeCell ref="H17:I17"/>
    <mergeCell ref="J17:K17"/>
    <mergeCell ref="L17:M17"/>
    <mergeCell ref="F18:G18"/>
    <mergeCell ref="H18:I18"/>
    <mergeCell ref="J18:K18"/>
    <mergeCell ref="L18:M18"/>
    <mergeCell ref="F15:G15"/>
    <mergeCell ref="H15:I15"/>
    <mergeCell ref="J15:K15"/>
    <mergeCell ref="L15:M15"/>
    <mergeCell ref="F16:G16"/>
    <mergeCell ref="H16:I16"/>
    <mergeCell ref="J16:K16"/>
    <mergeCell ref="L16:M16"/>
    <mergeCell ref="F13:G13"/>
    <mergeCell ref="H13:I13"/>
    <mergeCell ref="J13:K13"/>
    <mergeCell ref="L13:M13"/>
    <mergeCell ref="F14:G14"/>
    <mergeCell ref="H14:I14"/>
    <mergeCell ref="J14:K14"/>
    <mergeCell ref="L14:M14"/>
    <mergeCell ref="F11:G11"/>
    <mergeCell ref="H11:I11"/>
    <mergeCell ref="J11:K11"/>
    <mergeCell ref="L11:M11"/>
    <mergeCell ref="F12:G12"/>
    <mergeCell ref="H12:I12"/>
    <mergeCell ref="J12:K12"/>
    <mergeCell ref="L12:M12"/>
    <mergeCell ref="F9:G9"/>
    <mergeCell ref="H9:I9"/>
    <mergeCell ref="J9:K9"/>
    <mergeCell ref="L9:M9"/>
    <mergeCell ref="F10:G10"/>
    <mergeCell ref="H10:I10"/>
    <mergeCell ref="J10:K10"/>
    <mergeCell ref="L10:M10"/>
    <mergeCell ref="D56:U56"/>
    <mergeCell ref="F51:G51"/>
    <mergeCell ref="H51:I51"/>
    <mergeCell ref="J51:K51"/>
    <mergeCell ref="L51:M51"/>
    <mergeCell ref="F52:G52"/>
    <mergeCell ref="H52:I52"/>
    <mergeCell ref="J52:K52"/>
    <mergeCell ref="L52:M52"/>
    <mergeCell ref="F49:G49"/>
    <mergeCell ref="H49:I49"/>
    <mergeCell ref="J49:K49"/>
    <mergeCell ref="L49:M49"/>
    <mergeCell ref="F50:G50"/>
    <mergeCell ref="H50:I50"/>
    <mergeCell ref="J50:K50"/>
    <mergeCell ref="V56:V58"/>
    <mergeCell ref="D57:D58"/>
    <mergeCell ref="E57:E58"/>
    <mergeCell ref="F57:F58"/>
    <mergeCell ref="G57:G58"/>
    <mergeCell ref="H57:N57"/>
    <mergeCell ref="O57:U57"/>
    <mergeCell ref="F53:G53"/>
    <mergeCell ref="H53:I53"/>
    <mergeCell ref="J53:K53"/>
    <mergeCell ref="L53:M53"/>
    <mergeCell ref="F54:G54"/>
    <mergeCell ref="H54:I54"/>
    <mergeCell ref="J54:K54"/>
    <mergeCell ref="L54:M54"/>
    <mergeCell ref="J46:K46"/>
    <mergeCell ref="L46:M46"/>
    <mergeCell ref="R41:R42"/>
    <mergeCell ref="F43:G43"/>
    <mergeCell ref="H43:I43"/>
    <mergeCell ref="J43:K43"/>
    <mergeCell ref="L43:M43"/>
    <mergeCell ref="F44:G44"/>
    <mergeCell ref="H44:I44"/>
    <mergeCell ref="J44:K44"/>
    <mergeCell ref="L44:M44"/>
    <mergeCell ref="D40:P40"/>
    <mergeCell ref="D41:D42"/>
    <mergeCell ref="E41:E42"/>
    <mergeCell ref="F41:G42"/>
    <mergeCell ref="H41:I42"/>
    <mergeCell ref="J41:K42"/>
    <mergeCell ref="L41:M42"/>
    <mergeCell ref="N41:N42"/>
    <mergeCell ref="O41:O42"/>
    <mergeCell ref="P41:Q41"/>
    <mergeCell ref="B2:D2"/>
    <mergeCell ref="E2:T2"/>
    <mergeCell ref="U2:V2"/>
    <mergeCell ref="B6:B70"/>
    <mergeCell ref="C6:C36"/>
    <mergeCell ref="D6:Q6"/>
    <mergeCell ref="D7:D8"/>
    <mergeCell ref="E7:E8"/>
    <mergeCell ref="F7:G8"/>
    <mergeCell ref="H7:I8"/>
    <mergeCell ref="D22:U22"/>
    <mergeCell ref="V22:V24"/>
    <mergeCell ref="D23:D24"/>
    <mergeCell ref="E23:E24"/>
    <mergeCell ref="F23:F24"/>
    <mergeCell ref="G23:G24"/>
    <mergeCell ref="H23:N23"/>
    <mergeCell ref="O23:U23"/>
    <mergeCell ref="J7:K8"/>
    <mergeCell ref="L7:M8"/>
    <mergeCell ref="N7:N8"/>
    <mergeCell ref="O7:O8"/>
    <mergeCell ref="P7:Q7"/>
    <mergeCell ref="R7:R8"/>
  </mergeCells>
  <pageMargins left="0.7" right="0.7" top="0.78740157499999996" bottom="0.78740157499999996" header="0.3" footer="0.3"/>
  <ignoredErrors>
    <ignoredError sqref="P25:P36 P59:P7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X77"/>
  <sheetViews>
    <sheetView topLeftCell="D10" zoomScale="90" zoomScaleNormal="90" workbookViewId="0">
      <selection activeCell="H20" sqref="H20:I20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6" width="9.7109375" style="9" customWidth="1"/>
    <col min="17" max="23" width="9.7109375" style="2" customWidth="1"/>
    <col min="24" max="24" width="4.5703125" style="2" customWidth="1"/>
  </cols>
  <sheetData>
    <row r="1" spans="1:23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  <c r="W1" s="16"/>
    </row>
    <row r="2" spans="1:23" ht="43.5" customHeight="1">
      <c r="A2" s="14"/>
      <c r="B2" s="224" t="s">
        <v>46</v>
      </c>
      <c r="C2" s="224"/>
      <c r="D2" s="224"/>
      <c r="E2" s="223" t="s">
        <v>175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19" t="s">
        <v>38</v>
      </c>
      <c r="V2" s="219"/>
      <c r="W2" s="16"/>
    </row>
    <row r="3" spans="1:23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/>
      <c r="Q3" s="5"/>
      <c r="R3" s="16"/>
      <c r="S3" s="16"/>
      <c r="T3" s="16"/>
      <c r="U3" s="16"/>
      <c r="V3" s="16"/>
      <c r="W3" s="16"/>
    </row>
    <row r="4" spans="1:23" s="2" customFormat="1" ht="12.75">
      <c r="A4" s="42"/>
      <c r="B4" s="32"/>
      <c r="C4" s="42"/>
      <c r="D4" s="32"/>
      <c r="E4" s="42"/>
      <c r="F4" s="32"/>
      <c r="G4" s="42"/>
      <c r="H4" s="42"/>
      <c r="I4" s="32"/>
      <c r="J4" s="42"/>
      <c r="K4" s="32"/>
      <c r="L4" s="42"/>
      <c r="M4" s="32"/>
      <c r="N4" s="42"/>
      <c r="O4" s="42"/>
      <c r="P4" s="32"/>
      <c r="Q4" s="42"/>
      <c r="R4" s="32"/>
      <c r="S4" s="42"/>
      <c r="T4" s="32"/>
      <c r="U4" s="42"/>
      <c r="V4" s="32"/>
      <c r="W4" s="42"/>
    </row>
    <row r="5" spans="1:23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2" customFormat="1" ht="18" customHeight="1">
      <c r="A6" s="14"/>
      <c r="B6" s="276">
        <v>44576</v>
      </c>
      <c r="C6" s="248" t="s">
        <v>35</v>
      </c>
      <c r="D6" s="252" t="s">
        <v>180</v>
      </c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16"/>
      <c r="S6" s="16"/>
      <c r="T6" s="16"/>
      <c r="U6" s="16"/>
      <c r="V6" s="16"/>
      <c r="W6" s="5"/>
    </row>
    <row r="7" spans="1:23" s="2" customFormat="1" ht="18" customHeight="1">
      <c r="A7" s="14"/>
      <c r="B7" s="276"/>
      <c r="C7" s="248"/>
      <c r="D7" s="245" t="s">
        <v>1</v>
      </c>
      <c r="E7" s="239" t="s">
        <v>15</v>
      </c>
      <c r="F7" s="249" t="s">
        <v>59</v>
      </c>
      <c r="G7" s="249"/>
      <c r="H7" s="239" t="s">
        <v>5</v>
      </c>
      <c r="I7" s="239"/>
      <c r="J7" s="234" t="s">
        <v>0</v>
      </c>
      <c r="K7" s="234"/>
      <c r="L7" s="249" t="s">
        <v>11</v>
      </c>
      <c r="M7" s="249"/>
      <c r="N7" s="250" t="s">
        <v>30</v>
      </c>
      <c r="O7" s="251" t="s">
        <v>3</v>
      </c>
      <c r="P7" s="277" t="s">
        <v>109</v>
      </c>
      <c r="Q7" s="277"/>
      <c r="R7" s="285" t="s">
        <v>87</v>
      </c>
      <c r="S7" s="16"/>
      <c r="T7" s="16"/>
      <c r="U7" s="16"/>
      <c r="V7" s="16"/>
      <c r="W7" s="5"/>
    </row>
    <row r="8" spans="1:23" s="2" customFormat="1" ht="18" customHeight="1">
      <c r="A8" s="14"/>
      <c r="B8" s="276"/>
      <c r="C8" s="248"/>
      <c r="D8" s="245"/>
      <c r="E8" s="239"/>
      <c r="F8" s="249"/>
      <c r="G8" s="249"/>
      <c r="H8" s="239"/>
      <c r="I8" s="239"/>
      <c r="J8" s="234"/>
      <c r="K8" s="234"/>
      <c r="L8" s="249"/>
      <c r="M8" s="249"/>
      <c r="N8" s="250"/>
      <c r="O8" s="251"/>
      <c r="P8" s="170" t="s">
        <v>107</v>
      </c>
      <c r="Q8" s="170" t="s">
        <v>108</v>
      </c>
      <c r="R8" s="285"/>
      <c r="S8" s="16"/>
      <c r="T8" s="16"/>
      <c r="U8" s="16"/>
      <c r="V8" s="16"/>
      <c r="W8" s="5"/>
    </row>
    <row r="9" spans="1:23" s="2" customFormat="1" ht="18" customHeight="1">
      <c r="A9" s="14"/>
      <c r="B9" s="276"/>
      <c r="C9" s="248"/>
      <c r="D9" s="169">
        <v>1</v>
      </c>
      <c r="E9" s="1" t="s">
        <v>77</v>
      </c>
      <c r="F9" s="236" t="s">
        <v>74</v>
      </c>
      <c r="G9" s="237"/>
      <c r="H9" s="236" t="s">
        <v>37</v>
      </c>
      <c r="I9" s="237"/>
      <c r="J9" s="236" t="s">
        <v>67</v>
      </c>
      <c r="K9" s="237"/>
      <c r="L9" s="236" t="s">
        <v>41</v>
      </c>
      <c r="M9" s="237"/>
      <c r="N9" s="34" t="s">
        <v>24</v>
      </c>
      <c r="O9" s="88">
        <v>6.6429999999999998</v>
      </c>
      <c r="P9" s="156"/>
      <c r="Q9" s="156"/>
      <c r="R9" s="68">
        <v>3</v>
      </c>
      <c r="S9" s="16"/>
      <c r="T9" s="16"/>
      <c r="U9" s="16"/>
      <c r="V9" s="16"/>
      <c r="W9" s="5"/>
    </row>
    <row r="10" spans="1:23" s="2" customFormat="1" ht="18" customHeight="1">
      <c r="A10" s="14"/>
      <c r="B10" s="276"/>
      <c r="C10" s="248"/>
      <c r="D10" s="169">
        <v>2</v>
      </c>
      <c r="E10" s="1" t="s">
        <v>125</v>
      </c>
      <c r="F10" s="236" t="s">
        <v>114</v>
      </c>
      <c r="G10" s="237"/>
      <c r="H10" s="236" t="s">
        <v>40</v>
      </c>
      <c r="I10" s="237"/>
      <c r="J10" s="236" t="s">
        <v>67</v>
      </c>
      <c r="K10" s="237"/>
      <c r="L10" s="236" t="s">
        <v>128</v>
      </c>
      <c r="M10" s="237"/>
      <c r="N10" s="34" t="s">
        <v>24</v>
      </c>
      <c r="O10" s="88">
        <v>6.7359999999999998</v>
      </c>
      <c r="P10" s="159">
        <f>O10-$O$9</f>
        <v>9.2999999999999972E-2</v>
      </c>
      <c r="Q10" s="156"/>
      <c r="R10" s="70">
        <v>5</v>
      </c>
      <c r="S10" s="16"/>
      <c r="T10" s="16"/>
      <c r="U10" s="16"/>
      <c r="V10" s="16"/>
      <c r="W10" s="5"/>
    </row>
    <row r="11" spans="1:23" s="2" customFormat="1" ht="18" customHeight="1">
      <c r="A11" s="14"/>
      <c r="B11" s="276"/>
      <c r="C11" s="248"/>
      <c r="D11" s="169">
        <v>3</v>
      </c>
      <c r="E11" s="1" t="s">
        <v>177</v>
      </c>
      <c r="F11" s="236" t="s">
        <v>179</v>
      </c>
      <c r="G11" s="237"/>
      <c r="H11" s="236" t="s">
        <v>114</v>
      </c>
      <c r="I11" s="237"/>
      <c r="J11" s="236" t="s">
        <v>67</v>
      </c>
      <c r="K11" s="237"/>
      <c r="L11" s="236" t="s">
        <v>75</v>
      </c>
      <c r="M11" s="237"/>
      <c r="N11" s="34" t="s">
        <v>24</v>
      </c>
      <c r="O11" s="88">
        <v>6.7409999999999997</v>
      </c>
      <c r="P11" s="159">
        <f t="shared" ref="P11:P16" si="0">O11-$O$9</f>
        <v>9.7999999999999865E-2</v>
      </c>
      <c r="Q11" s="157">
        <f>O11-O10</f>
        <v>4.9999999999998934E-3</v>
      </c>
      <c r="R11" s="66">
        <v>1</v>
      </c>
      <c r="S11" s="16"/>
      <c r="T11" s="16"/>
      <c r="U11" s="16"/>
      <c r="V11" s="16"/>
      <c r="W11" s="5"/>
    </row>
    <row r="12" spans="1:23" s="2" customFormat="1" ht="18" customHeight="1">
      <c r="A12" s="14"/>
      <c r="B12" s="276"/>
      <c r="C12" s="248"/>
      <c r="D12" s="169">
        <v>4</v>
      </c>
      <c r="E12" s="1" t="s">
        <v>124</v>
      </c>
      <c r="F12" s="236" t="s">
        <v>78</v>
      </c>
      <c r="G12" s="237"/>
      <c r="H12" s="236" t="s">
        <v>39</v>
      </c>
      <c r="I12" s="237"/>
      <c r="J12" s="236" t="s">
        <v>67</v>
      </c>
      <c r="K12" s="237"/>
      <c r="L12" s="236" t="s">
        <v>123</v>
      </c>
      <c r="M12" s="237"/>
      <c r="N12" s="34" t="s">
        <v>24</v>
      </c>
      <c r="O12" s="88">
        <v>6.7450000000000001</v>
      </c>
      <c r="P12" s="160">
        <f t="shared" si="0"/>
        <v>0.10200000000000031</v>
      </c>
      <c r="Q12" s="157">
        <f t="shared" ref="Q12:Q16" si="1">O12-O11</f>
        <v>4.0000000000004476E-3</v>
      </c>
      <c r="R12" s="67">
        <v>2</v>
      </c>
      <c r="S12" s="16"/>
      <c r="T12" s="66">
        <v>1</v>
      </c>
      <c r="U12" s="16"/>
      <c r="V12" s="16"/>
      <c r="W12" s="5"/>
    </row>
    <row r="13" spans="1:23" s="2" customFormat="1" ht="18" customHeight="1">
      <c r="A13" s="14"/>
      <c r="B13" s="276"/>
      <c r="C13" s="248"/>
      <c r="D13" s="169">
        <v>5</v>
      </c>
      <c r="E13" s="1" t="s">
        <v>81</v>
      </c>
      <c r="F13" s="236" t="s">
        <v>70</v>
      </c>
      <c r="G13" s="237"/>
      <c r="H13" s="236" t="s">
        <v>179</v>
      </c>
      <c r="I13" s="237"/>
      <c r="J13" s="236" t="s">
        <v>67</v>
      </c>
      <c r="K13" s="237"/>
      <c r="L13" s="236" t="s">
        <v>75</v>
      </c>
      <c r="M13" s="237"/>
      <c r="N13" s="34" t="s">
        <v>24</v>
      </c>
      <c r="O13" s="88">
        <v>6.7460000000000004</v>
      </c>
      <c r="P13" s="160">
        <f t="shared" si="0"/>
        <v>0.10300000000000065</v>
      </c>
      <c r="Q13" s="157">
        <f t="shared" si="1"/>
        <v>1.000000000000334E-3</v>
      </c>
      <c r="R13" s="71">
        <v>6</v>
      </c>
      <c r="S13" s="16"/>
      <c r="T13" s="67">
        <v>2</v>
      </c>
      <c r="U13" s="16"/>
      <c r="V13" s="16"/>
      <c r="W13" s="5"/>
    </row>
    <row r="14" spans="1:23" s="2" customFormat="1" ht="18" customHeight="1">
      <c r="A14" s="14"/>
      <c r="B14" s="276"/>
      <c r="C14" s="248"/>
      <c r="D14" s="169">
        <v>6</v>
      </c>
      <c r="E14" s="1" t="s">
        <v>113</v>
      </c>
      <c r="F14" s="236" t="s">
        <v>39</v>
      </c>
      <c r="G14" s="237"/>
      <c r="H14" s="236" t="s">
        <v>74</v>
      </c>
      <c r="I14" s="237"/>
      <c r="J14" s="236" t="s">
        <v>67</v>
      </c>
      <c r="K14" s="237"/>
      <c r="L14" s="236" t="s">
        <v>126</v>
      </c>
      <c r="M14" s="237"/>
      <c r="N14" s="34" t="s">
        <v>24</v>
      </c>
      <c r="O14" s="88">
        <v>6.7539999999999996</v>
      </c>
      <c r="P14" s="160">
        <f t="shared" si="0"/>
        <v>0.11099999999999977</v>
      </c>
      <c r="Q14" s="157">
        <f t="shared" si="1"/>
        <v>7.9999999999991189E-3</v>
      </c>
      <c r="R14" s="150">
        <v>7</v>
      </c>
      <c r="S14" s="16"/>
      <c r="T14" s="68">
        <v>3</v>
      </c>
      <c r="U14" s="16"/>
      <c r="V14" s="16"/>
      <c r="W14" s="5"/>
    </row>
    <row r="15" spans="1:23" s="2" customFormat="1" ht="18" customHeight="1">
      <c r="A15" s="14"/>
      <c r="B15" s="276"/>
      <c r="C15" s="248"/>
      <c r="D15" s="169">
        <v>7</v>
      </c>
      <c r="E15" s="1" t="s">
        <v>76</v>
      </c>
      <c r="F15" s="236" t="s">
        <v>176</v>
      </c>
      <c r="G15" s="237"/>
      <c r="H15" s="236" t="s">
        <v>70</v>
      </c>
      <c r="I15" s="237"/>
      <c r="J15" s="236" t="s">
        <v>67</v>
      </c>
      <c r="K15" s="237"/>
      <c r="L15" s="236" t="s">
        <v>186</v>
      </c>
      <c r="M15" s="237"/>
      <c r="N15" s="34" t="s">
        <v>24</v>
      </c>
      <c r="O15" s="88">
        <v>6.7779999999999996</v>
      </c>
      <c r="P15" s="160">
        <f t="shared" ref="P15" si="2">O15-$O$9</f>
        <v>0.13499999999999979</v>
      </c>
      <c r="Q15" s="159">
        <f t="shared" ref="Q15" si="3">O15-O14</f>
        <v>2.4000000000000021E-2</v>
      </c>
      <c r="R15" s="69">
        <v>4</v>
      </c>
      <c r="S15" s="16"/>
      <c r="T15" s="69">
        <v>4</v>
      </c>
      <c r="U15" s="16"/>
      <c r="V15" s="16"/>
      <c r="W15" s="5"/>
    </row>
    <row r="16" spans="1:23" s="2" customFormat="1" ht="18" customHeight="1">
      <c r="A16" s="14"/>
      <c r="B16" s="276"/>
      <c r="C16" s="248"/>
      <c r="D16" s="169">
        <v>8</v>
      </c>
      <c r="E16" s="1" t="s">
        <v>122</v>
      </c>
      <c r="F16" s="236" t="s">
        <v>40</v>
      </c>
      <c r="G16" s="237"/>
      <c r="H16" s="236" t="s">
        <v>78</v>
      </c>
      <c r="I16" s="237"/>
      <c r="J16" s="236" t="s">
        <v>88</v>
      </c>
      <c r="K16" s="237"/>
      <c r="L16" s="236" t="s">
        <v>128</v>
      </c>
      <c r="M16" s="237"/>
      <c r="N16" s="34" t="s">
        <v>24</v>
      </c>
      <c r="O16" s="89">
        <v>6.8079999999999998</v>
      </c>
      <c r="P16" s="160">
        <f t="shared" si="0"/>
        <v>0.16500000000000004</v>
      </c>
      <c r="Q16" s="159">
        <f t="shared" si="1"/>
        <v>3.0000000000000249E-2</v>
      </c>
      <c r="R16" s="68">
        <v>3</v>
      </c>
      <c r="S16" s="16"/>
      <c r="T16" s="70">
        <v>5</v>
      </c>
      <c r="U16" s="16"/>
      <c r="V16" s="16"/>
      <c r="W16" s="5"/>
    </row>
    <row r="17" spans="1:23" s="2" customFormat="1" ht="18" customHeight="1">
      <c r="A17" s="14"/>
      <c r="B17" s="276"/>
      <c r="C17" s="248"/>
      <c r="D17" s="169">
        <v>9</v>
      </c>
      <c r="E17" s="1" t="s">
        <v>178</v>
      </c>
      <c r="F17" s="236" t="s">
        <v>66</v>
      </c>
      <c r="G17" s="237"/>
      <c r="H17" s="236" t="s">
        <v>2</v>
      </c>
      <c r="I17" s="237"/>
      <c r="J17" s="236" t="s">
        <v>132</v>
      </c>
      <c r="K17" s="237"/>
      <c r="L17" s="236" t="s">
        <v>168</v>
      </c>
      <c r="M17" s="237"/>
      <c r="N17" s="34" t="s">
        <v>68</v>
      </c>
      <c r="O17" s="89">
        <v>6.8360000000000003</v>
      </c>
      <c r="P17" s="160">
        <f t="shared" ref="P17:P20" si="4">O17-$O$9</f>
        <v>0.1930000000000005</v>
      </c>
      <c r="Q17" s="159">
        <f t="shared" ref="Q17:Q20" si="5">O17-O16</f>
        <v>2.8000000000000469E-2</v>
      </c>
      <c r="R17" s="70">
        <v>5</v>
      </c>
      <c r="S17" s="16"/>
      <c r="T17" s="71">
        <v>6</v>
      </c>
      <c r="U17" s="16"/>
      <c r="V17" s="16"/>
      <c r="W17" s="5"/>
    </row>
    <row r="18" spans="1:23" s="2" customFormat="1" ht="18" customHeight="1">
      <c r="A18" s="14"/>
      <c r="B18" s="276"/>
      <c r="C18" s="248"/>
      <c r="D18" s="169">
        <v>10</v>
      </c>
      <c r="E18" s="1" t="s">
        <v>54</v>
      </c>
      <c r="F18" s="236" t="s">
        <v>2</v>
      </c>
      <c r="G18" s="237"/>
      <c r="H18" s="236" t="s">
        <v>176</v>
      </c>
      <c r="I18" s="237"/>
      <c r="J18" s="236" t="s">
        <v>69</v>
      </c>
      <c r="K18" s="237"/>
      <c r="L18" s="236" t="s">
        <v>127</v>
      </c>
      <c r="M18" s="237"/>
      <c r="N18" s="34" t="s">
        <v>167</v>
      </c>
      <c r="O18" s="89">
        <v>6.8879999999999999</v>
      </c>
      <c r="P18" s="160">
        <f t="shared" si="4"/>
        <v>0.24500000000000011</v>
      </c>
      <c r="Q18" s="159">
        <f t="shared" si="5"/>
        <v>5.1999999999999602E-2</v>
      </c>
      <c r="R18" s="150">
        <v>7</v>
      </c>
      <c r="S18" s="16"/>
      <c r="T18" s="150">
        <v>7</v>
      </c>
      <c r="U18" s="16"/>
      <c r="V18" s="16"/>
      <c r="W18" s="5"/>
    </row>
    <row r="19" spans="1:23" s="2" customFormat="1" ht="18" customHeight="1">
      <c r="A19" s="14"/>
      <c r="B19" s="276"/>
      <c r="C19" s="248"/>
      <c r="D19" s="169">
        <v>11</v>
      </c>
      <c r="E19" s="1" t="s">
        <v>148</v>
      </c>
      <c r="F19" s="236" t="s">
        <v>82</v>
      </c>
      <c r="G19" s="237"/>
      <c r="H19" s="236" t="s">
        <v>80</v>
      </c>
      <c r="I19" s="237"/>
      <c r="J19" s="236" t="s">
        <v>131</v>
      </c>
      <c r="K19" s="237"/>
      <c r="L19" s="236" t="s">
        <v>186</v>
      </c>
      <c r="M19" s="237"/>
      <c r="N19" s="34" t="s">
        <v>68</v>
      </c>
      <c r="O19" s="89">
        <v>6.9980000000000002</v>
      </c>
      <c r="P19" s="160">
        <f t="shared" si="4"/>
        <v>0.35500000000000043</v>
      </c>
      <c r="Q19" s="160">
        <f t="shared" si="5"/>
        <v>0.11000000000000032</v>
      </c>
      <c r="R19" s="69">
        <v>4</v>
      </c>
      <c r="S19" s="16"/>
      <c r="T19" s="16"/>
      <c r="U19" s="16"/>
      <c r="V19" s="16"/>
      <c r="W19" s="5"/>
    </row>
    <row r="20" spans="1:23" s="2" customFormat="1" ht="18" customHeight="1">
      <c r="A20" s="14"/>
      <c r="B20" s="276"/>
      <c r="C20" s="248"/>
      <c r="D20" s="169">
        <v>12</v>
      </c>
      <c r="E20" s="1" t="s">
        <v>147</v>
      </c>
      <c r="F20" s="236" t="s">
        <v>71</v>
      </c>
      <c r="G20" s="237"/>
      <c r="H20" s="236" t="s">
        <v>82</v>
      </c>
      <c r="I20" s="237"/>
      <c r="J20" s="236" t="s">
        <v>133</v>
      </c>
      <c r="K20" s="237"/>
      <c r="L20" s="236" t="s">
        <v>90</v>
      </c>
      <c r="M20" s="237"/>
      <c r="N20" s="34" t="s">
        <v>68</v>
      </c>
      <c r="O20" s="31">
        <v>7.0979999999999999</v>
      </c>
      <c r="P20" s="160">
        <f t="shared" si="4"/>
        <v>0.45500000000000007</v>
      </c>
      <c r="Q20" s="160">
        <f t="shared" si="5"/>
        <v>9.9999999999999645E-2</v>
      </c>
      <c r="R20" s="71">
        <v>6</v>
      </c>
      <c r="S20" s="16"/>
      <c r="T20" s="16"/>
      <c r="U20" s="16"/>
      <c r="V20" s="16"/>
      <c r="W20" s="5"/>
    </row>
    <row r="21" spans="1:23" s="2" customFormat="1" ht="18" customHeight="1">
      <c r="A21" s="14"/>
      <c r="B21" s="276"/>
      <c r="C21" s="248"/>
      <c r="D21" s="169">
        <v>13</v>
      </c>
      <c r="E21" s="1" t="s">
        <v>146</v>
      </c>
      <c r="F21" s="236" t="s">
        <v>80</v>
      </c>
      <c r="G21" s="237"/>
      <c r="H21" s="236" t="s">
        <v>71</v>
      </c>
      <c r="I21" s="237"/>
      <c r="J21" s="236" t="s">
        <v>133</v>
      </c>
      <c r="K21" s="237"/>
      <c r="L21" s="236" t="s">
        <v>90</v>
      </c>
      <c r="M21" s="237"/>
      <c r="N21" s="34" t="s">
        <v>68</v>
      </c>
      <c r="O21" s="31">
        <v>7.2119999999999997</v>
      </c>
      <c r="P21" s="160">
        <f t="shared" ref="P21:P22" si="6">O21-$O$9</f>
        <v>0.56899999999999995</v>
      </c>
      <c r="Q21" s="160">
        <f t="shared" ref="Q21:Q22" si="7">O21-O20</f>
        <v>0.11399999999999988</v>
      </c>
      <c r="R21" s="66">
        <v>1</v>
      </c>
      <c r="S21" s="16"/>
      <c r="T21" s="16"/>
      <c r="U21" s="16"/>
      <c r="V21" s="16"/>
      <c r="W21" s="5"/>
    </row>
    <row r="22" spans="1:23" s="2" customFormat="1" ht="18" customHeight="1">
      <c r="A22" s="14"/>
      <c r="B22" s="276"/>
      <c r="C22" s="248"/>
      <c r="D22" s="169">
        <v>14</v>
      </c>
      <c r="E22" s="1" t="s">
        <v>121</v>
      </c>
      <c r="F22" s="236" t="s">
        <v>37</v>
      </c>
      <c r="G22" s="237"/>
      <c r="H22" s="236" t="s">
        <v>66</v>
      </c>
      <c r="I22" s="237"/>
      <c r="J22" s="236" t="s">
        <v>131</v>
      </c>
      <c r="K22" s="237"/>
      <c r="L22" s="236" t="s">
        <v>187</v>
      </c>
      <c r="M22" s="237"/>
      <c r="N22" s="34" t="s">
        <v>167</v>
      </c>
      <c r="O22" s="31">
        <v>7.2679999999999998</v>
      </c>
      <c r="P22" s="160">
        <f t="shared" si="6"/>
        <v>0.625</v>
      </c>
      <c r="Q22" s="159">
        <f t="shared" si="7"/>
        <v>5.600000000000005E-2</v>
      </c>
      <c r="R22" s="67">
        <v>2</v>
      </c>
      <c r="S22" s="16"/>
      <c r="T22" s="16"/>
      <c r="U22" s="16"/>
      <c r="V22" s="16"/>
      <c r="W22" s="5"/>
    </row>
    <row r="23" spans="1:23" s="2" customFormat="1" ht="18" customHeight="1">
      <c r="A23" s="14"/>
      <c r="B23" s="276"/>
      <c r="C23" s="24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6"/>
      <c r="W23" s="5"/>
    </row>
    <row r="24" spans="1:23" s="2" customFormat="1" ht="18" customHeight="1">
      <c r="A24" s="14"/>
      <c r="B24" s="276"/>
      <c r="C24" s="248"/>
      <c r="D24" s="244" t="s">
        <v>23</v>
      </c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38" t="s">
        <v>86</v>
      </c>
      <c r="W24" s="14"/>
    </row>
    <row r="25" spans="1:23" s="2" customFormat="1" ht="18" customHeight="1">
      <c r="A25" s="14"/>
      <c r="B25" s="276"/>
      <c r="C25" s="248"/>
      <c r="D25" s="245" t="s">
        <v>1</v>
      </c>
      <c r="E25" s="239" t="s">
        <v>15</v>
      </c>
      <c r="F25" s="240" t="s">
        <v>48</v>
      </c>
      <c r="G25" s="242" t="s">
        <v>20</v>
      </c>
      <c r="H25" s="253" t="s">
        <v>17</v>
      </c>
      <c r="I25" s="254"/>
      <c r="J25" s="254"/>
      <c r="K25" s="254"/>
      <c r="L25" s="254"/>
      <c r="M25" s="254"/>
      <c r="N25" s="255"/>
      <c r="O25" s="253" t="s">
        <v>18</v>
      </c>
      <c r="P25" s="254"/>
      <c r="Q25" s="254"/>
      <c r="R25" s="254"/>
      <c r="S25" s="254"/>
      <c r="T25" s="254"/>
      <c r="U25" s="255"/>
      <c r="V25" s="238"/>
      <c r="W25" s="14"/>
    </row>
    <row r="26" spans="1:23" s="2" customFormat="1" ht="18" customHeight="1">
      <c r="A26" s="14"/>
      <c r="B26" s="276"/>
      <c r="C26" s="248"/>
      <c r="D26" s="245"/>
      <c r="E26" s="239"/>
      <c r="F26" s="241"/>
      <c r="G26" s="242"/>
      <c r="H26" s="120" t="s">
        <v>92</v>
      </c>
      <c r="I26" s="33" t="s">
        <v>19</v>
      </c>
      <c r="J26" s="22">
        <v>1</v>
      </c>
      <c r="K26" s="19">
        <v>2</v>
      </c>
      <c r="L26" s="20">
        <v>3</v>
      </c>
      <c r="M26" s="21">
        <v>4</v>
      </c>
      <c r="N26" s="27">
        <v>5</v>
      </c>
      <c r="O26" s="120" t="s">
        <v>92</v>
      </c>
      <c r="P26" s="33" t="s">
        <v>19</v>
      </c>
      <c r="Q26" s="22">
        <v>1</v>
      </c>
      <c r="R26" s="19">
        <v>2</v>
      </c>
      <c r="S26" s="20">
        <v>3</v>
      </c>
      <c r="T26" s="21">
        <v>4</v>
      </c>
      <c r="U26" s="27">
        <v>5</v>
      </c>
      <c r="V26" s="238"/>
      <c r="W26" s="14"/>
    </row>
    <row r="27" spans="1:23" s="2" customFormat="1" ht="18" customHeight="1">
      <c r="A27" s="14"/>
      <c r="B27" s="276"/>
      <c r="C27" s="248"/>
      <c r="D27" s="169">
        <v>1</v>
      </c>
      <c r="E27" s="1" t="s">
        <v>113</v>
      </c>
      <c r="F27" s="35">
        <v>20</v>
      </c>
      <c r="G27" s="146">
        <f t="shared" ref="G27:G40" si="8">I27+P27-V27</f>
        <v>512.02</v>
      </c>
      <c r="H27" s="120" t="s">
        <v>94</v>
      </c>
      <c r="I27" s="100">
        <f t="shared" ref="I27:I40" si="9">SUM(J27:N27)</f>
        <v>256.39999999999998</v>
      </c>
      <c r="J27" s="132">
        <v>51</v>
      </c>
      <c r="K27" s="131">
        <v>52</v>
      </c>
      <c r="L27" s="131">
        <v>52</v>
      </c>
      <c r="M27" s="132">
        <v>51</v>
      </c>
      <c r="N27" s="133">
        <v>50.4</v>
      </c>
      <c r="O27" s="120" t="s">
        <v>95</v>
      </c>
      <c r="P27" s="97">
        <f t="shared" ref="P27:P40" si="10">SUM(Q27:U27)</f>
        <v>257.72000000000003</v>
      </c>
      <c r="Q27" s="131">
        <v>52</v>
      </c>
      <c r="R27" s="131">
        <v>52</v>
      </c>
      <c r="S27" s="130">
        <v>53</v>
      </c>
      <c r="T27" s="132">
        <v>51</v>
      </c>
      <c r="U27" s="133">
        <v>49.72</v>
      </c>
      <c r="V27" s="74">
        <v>2.1</v>
      </c>
      <c r="W27" s="14"/>
    </row>
    <row r="28" spans="1:23" s="2" customFormat="1" ht="18" customHeight="1">
      <c r="A28" s="14"/>
      <c r="B28" s="276"/>
      <c r="C28" s="248"/>
      <c r="D28" s="169">
        <v>2</v>
      </c>
      <c r="E28" s="1" t="s">
        <v>77</v>
      </c>
      <c r="F28" s="35">
        <v>18</v>
      </c>
      <c r="G28" s="146">
        <f t="shared" si="8"/>
        <v>511.1</v>
      </c>
      <c r="H28" s="120" t="s">
        <v>95</v>
      </c>
      <c r="I28" s="97">
        <f t="shared" si="9"/>
        <v>259.39</v>
      </c>
      <c r="J28" s="130">
        <v>53.39</v>
      </c>
      <c r="K28" s="131">
        <v>52</v>
      </c>
      <c r="L28" s="131">
        <v>52</v>
      </c>
      <c r="M28" s="131">
        <v>52</v>
      </c>
      <c r="N28" s="133">
        <v>50</v>
      </c>
      <c r="O28" s="120" t="s">
        <v>99</v>
      </c>
      <c r="P28" s="100">
        <f t="shared" si="10"/>
        <v>254.11</v>
      </c>
      <c r="Q28" s="132">
        <v>51.11</v>
      </c>
      <c r="R28" s="131">
        <v>52</v>
      </c>
      <c r="S28" s="132">
        <v>51</v>
      </c>
      <c r="T28" s="132">
        <v>51</v>
      </c>
      <c r="U28" s="41">
        <v>49</v>
      </c>
      <c r="V28" s="74">
        <v>2.4</v>
      </c>
      <c r="W28" s="14"/>
    </row>
    <row r="29" spans="1:23" s="2" customFormat="1" ht="18" customHeight="1">
      <c r="A29" s="14"/>
      <c r="B29" s="276"/>
      <c r="C29" s="248"/>
      <c r="D29" s="169">
        <v>3</v>
      </c>
      <c r="E29" s="1" t="s">
        <v>177</v>
      </c>
      <c r="F29" s="35">
        <v>16</v>
      </c>
      <c r="G29" s="146">
        <f t="shared" si="8"/>
        <v>510.64</v>
      </c>
      <c r="H29" s="120" t="s">
        <v>181</v>
      </c>
      <c r="I29" s="98">
        <f t="shared" si="9"/>
        <v>257.92</v>
      </c>
      <c r="J29" s="132">
        <v>51</v>
      </c>
      <c r="K29" s="130">
        <v>52.92</v>
      </c>
      <c r="L29" s="131">
        <v>52</v>
      </c>
      <c r="M29" s="131">
        <v>52</v>
      </c>
      <c r="N29" s="133">
        <v>50</v>
      </c>
      <c r="O29" s="120" t="s">
        <v>102</v>
      </c>
      <c r="P29" s="100">
        <f t="shared" si="10"/>
        <v>254.22</v>
      </c>
      <c r="Q29" s="133">
        <v>50</v>
      </c>
      <c r="R29" s="131">
        <v>52.22</v>
      </c>
      <c r="S29" s="131">
        <v>52</v>
      </c>
      <c r="T29" s="132">
        <v>51</v>
      </c>
      <c r="U29" s="41">
        <v>49</v>
      </c>
      <c r="V29" s="74">
        <v>1.5</v>
      </c>
      <c r="W29" s="14"/>
    </row>
    <row r="30" spans="1:23" s="2" customFormat="1" ht="18" customHeight="1">
      <c r="A30" s="14"/>
      <c r="B30" s="276"/>
      <c r="C30" s="248"/>
      <c r="D30" s="169">
        <v>4</v>
      </c>
      <c r="E30" s="1" t="s">
        <v>81</v>
      </c>
      <c r="F30" s="35">
        <v>15</v>
      </c>
      <c r="G30" s="146">
        <f t="shared" si="8"/>
        <v>510.11</v>
      </c>
      <c r="H30" s="120" t="s">
        <v>185</v>
      </c>
      <c r="I30" s="100">
        <f t="shared" si="9"/>
        <v>255.71</v>
      </c>
      <c r="J30" s="132">
        <v>51</v>
      </c>
      <c r="K30" s="131">
        <v>52</v>
      </c>
      <c r="L30" s="131">
        <v>52</v>
      </c>
      <c r="M30" s="132">
        <v>51</v>
      </c>
      <c r="N30" s="133">
        <v>49.71</v>
      </c>
      <c r="O30" s="120" t="s">
        <v>181</v>
      </c>
      <c r="P30" s="98">
        <f t="shared" si="10"/>
        <v>255.3</v>
      </c>
      <c r="Q30" s="131">
        <v>52</v>
      </c>
      <c r="R30" s="132">
        <v>51</v>
      </c>
      <c r="S30" s="131">
        <v>52</v>
      </c>
      <c r="T30" s="132">
        <v>51</v>
      </c>
      <c r="U30" s="41">
        <v>49.3</v>
      </c>
      <c r="V30" s="74">
        <v>0.9</v>
      </c>
      <c r="W30" s="14"/>
    </row>
    <row r="31" spans="1:23" s="2" customFormat="1" ht="18" customHeight="1">
      <c r="A31" s="14"/>
      <c r="B31" s="276"/>
      <c r="C31" s="248"/>
      <c r="D31" s="169">
        <v>5</v>
      </c>
      <c r="E31" s="1" t="s">
        <v>124</v>
      </c>
      <c r="F31" s="35">
        <v>14</v>
      </c>
      <c r="G31" s="146">
        <f t="shared" si="8"/>
        <v>509.16999999999996</v>
      </c>
      <c r="H31" s="120" t="s">
        <v>93</v>
      </c>
      <c r="I31" s="100">
        <f t="shared" si="9"/>
        <v>256.77999999999997</v>
      </c>
      <c r="J31" s="132">
        <v>51</v>
      </c>
      <c r="K31" s="131">
        <v>52</v>
      </c>
      <c r="L31" s="131">
        <v>52</v>
      </c>
      <c r="M31" s="131">
        <v>51.78</v>
      </c>
      <c r="N31" s="133">
        <v>50</v>
      </c>
      <c r="O31" s="120" t="s">
        <v>94</v>
      </c>
      <c r="P31" s="100">
        <f t="shared" si="10"/>
        <v>254.79</v>
      </c>
      <c r="Q31" s="132">
        <v>51</v>
      </c>
      <c r="R31" s="131">
        <v>52</v>
      </c>
      <c r="S31" s="132">
        <v>51</v>
      </c>
      <c r="T31" s="132">
        <v>50.79</v>
      </c>
      <c r="U31" s="133">
        <v>50</v>
      </c>
      <c r="V31" s="74">
        <v>2.4</v>
      </c>
      <c r="W31" s="14"/>
    </row>
    <row r="32" spans="1:23" s="2" customFormat="1" ht="18" customHeight="1">
      <c r="A32" s="14"/>
      <c r="B32" s="276"/>
      <c r="C32" s="248"/>
      <c r="D32" s="169">
        <v>6</v>
      </c>
      <c r="E32" s="1" t="s">
        <v>76</v>
      </c>
      <c r="F32" s="35">
        <v>13</v>
      </c>
      <c r="G32" s="146">
        <f t="shared" si="8"/>
        <v>509.08</v>
      </c>
      <c r="H32" s="120" t="s">
        <v>184</v>
      </c>
      <c r="I32" s="100">
        <f t="shared" si="9"/>
        <v>256.38</v>
      </c>
      <c r="J32" s="132">
        <v>51</v>
      </c>
      <c r="K32" s="131">
        <v>52</v>
      </c>
      <c r="L32" s="131">
        <v>52</v>
      </c>
      <c r="M32" s="132">
        <v>51</v>
      </c>
      <c r="N32" s="133">
        <v>50.38</v>
      </c>
      <c r="O32" s="120" t="s">
        <v>185</v>
      </c>
      <c r="P32" s="100">
        <f t="shared" si="10"/>
        <v>253.3</v>
      </c>
      <c r="Q32" s="133">
        <v>50</v>
      </c>
      <c r="R32" s="131">
        <v>52</v>
      </c>
      <c r="S32" s="132">
        <v>51</v>
      </c>
      <c r="T32" s="132">
        <v>51</v>
      </c>
      <c r="U32" s="41">
        <v>49.3</v>
      </c>
      <c r="V32" s="147">
        <v>0.6</v>
      </c>
      <c r="W32" s="14"/>
    </row>
    <row r="33" spans="1:23" s="2" customFormat="1" ht="18" customHeight="1">
      <c r="A33" s="14"/>
      <c r="B33" s="276"/>
      <c r="C33" s="248"/>
      <c r="D33" s="169">
        <v>7</v>
      </c>
      <c r="E33" s="1" t="s">
        <v>122</v>
      </c>
      <c r="F33" s="35">
        <v>12</v>
      </c>
      <c r="G33" s="146">
        <f t="shared" si="8"/>
        <v>509.04999999999995</v>
      </c>
      <c r="H33" s="120" t="s">
        <v>98</v>
      </c>
      <c r="I33" s="99">
        <f t="shared" si="9"/>
        <v>257.5</v>
      </c>
      <c r="J33" s="130">
        <v>52.5</v>
      </c>
      <c r="K33" s="131">
        <v>52</v>
      </c>
      <c r="L33" s="131">
        <v>52</v>
      </c>
      <c r="M33" s="131">
        <v>52</v>
      </c>
      <c r="N33" s="41">
        <v>49</v>
      </c>
      <c r="O33" s="120" t="s">
        <v>93</v>
      </c>
      <c r="P33" s="100">
        <f t="shared" si="10"/>
        <v>255.15</v>
      </c>
      <c r="Q33" s="131">
        <v>52.15</v>
      </c>
      <c r="R33" s="130">
        <v>53</v>
      </c>
      <c r="S33" s="131">
        <v>52</v>
      </c>
      <c r="T33" s="133">
        <v>50</v>
      </c>
      <c r="U33" s="41">
        <v>48</v>
      </c>
      <c r="V33" s="74">
        <v>3.6</v>
      </c>
      <c r="W33" s="14"/>
    </row>
    <row r="34" spans="1:23" s="2" customFormat="1" ht="18" customHeight="1">
      <c r="A34" s="14"/>
      <c r="B34" s="276"/>
      <c r="C34" s="248"/>
      <c r="D34" s="169">
        <v>8</v>
      </c>
      <c r="E34" s="1" t="s">
        <v>125</v>
      </c>
      <c r="F34" s="35">
        <v>11</v>
      </c>
      <c r="G34" s="146">
        <f t="shared" si="8"/>
        <v>508.88</v>
      </c>
      <c r="H34" s="120" t="s">
        <v>102</v>
      </c>
      <c r="I34" s="100">
        <f t="shared" si="9"/>
        <v>255.82</v>
      </c>
      <c r="J34" s="132">
        <v>51</v>
      </c>
      <c r="K34" s="131">
        <v>52</v>
      </c>
      <c r="L34" s="130">
        <v>52.82</v>
      </c>
      <c r="M34" s="132">
        <v>51</v>
      </c>
      <c r="N34" s="41">
        <v>49</v>
      </c>
      <c r="O34" s="120" t="s">
        <v>98</v>
      </c>
      <c r="P34" s="99">
        <f t="shared" si="10"/>
        <v>255.16</v>
      </c>
      <c r="Q34" s="131">
        <v>52</v>
      </c>
      <c r="R34" s="131">
        <v>52</v>
      </c>
      <c r="S34" s="131">
        <v>52.16</v>
      </c>
      <c r="T34" s="133">
        <v>50</v>
      </c>
      <c r="U34" s="41">
        <v>49</v>
      </c>
      <c r="V34" s="74">
        <v>2.1</v>
      </c>
      <c r="W34" s="14"/>
    </row>
    <row r="35" spans="1:23" s="2" customFormat="1" ht="18" customHeight="1">
      <c r="A35" s="14"/>
      <c r="B35" s="276"/>
      <c r="C35" s="248"/>
      <c r="D35" s="169">
        <v>9</v>
      </c>
      <c r="E35" s="1" t="s">
        <v>54</v>
      </c>
      <c r="F35" s="35">
        <v>10</v>
      </c>
      <c r="G35" s="146">
        <f t="shared" si="8"/>
        <v>502.71</v>
      </c>
      <c r="H35" s="120" t="s">
        <v>97</v>
      </c>
      <c r="I35" s="26">
        <f t="shared" si="9"/>
        <v>249.16</v>
      </c>
      <c r="J35" s="133">
        <v>50</v>
      </c>
      <c r="K35" s="132">
        <v>51</v>
      </c>
      <c r="L35" s="132">
        <v>51</v>
      </c>
      <c r="M35" s="41">
        <v>49</v>
      </c>
      <c r="N35" s="41">
        <v>48.16</v>
      </c>
      <c r="O35" s="120" t="s">
        <v>184</v>
      </c>
      <c r="P35" s="100">
        <f t="shared" si="10"/>
        <v>254.15</v>
      </c>
      <c r="Q35" s="132">
        <v>51</v>
      </c>
      <c r="R35" s="131">
        <v>52</v>
      </c>
      <c r="S35" s="132">
        <v>51</v>
      </c>
      <c r="T35" s="133">
        <v>50</v>
      </c>
      <c r="U35" s="133">
        <v>50.15</v>
      </c>
      <c r="V35" s="147">
        <v>0.6</v>
      </c>
      <c r="W35" s="14"/>
    </row>
    <row r="36" spans="1:23" s="2" customFormat="1" ht="18" customHeight="1">
      <c r="A36" s="14"/>
      <c r="B36" s="276"/>
      <c r="C36" s="248"/>
      <c r="D36" s="169">
        <v>10</v>
      </c>
      <c r="E36" s="1" t="s">
        <v>178</v>
      </c>
      <c r="F36" s="35">
        <v>9</v>
      </c>
      <c r="G36" s="146">
        <f t="shared" si="8"/>
        <v>502.27</v>
      </c>
      <c r="H36" s="120" t="s">
        <v>96</v>
      </c>
      <c r="I36" s="100">
        <f t="shared" si="9"/>
        <v>251.73</v>
      </c>
      <c r="J36" s="133">
        <v>50</v>
      </c>
      <c r="K36" s="131">
        <v>52</v>
      </c>
      <c r="L36" s="131">
        <v>51.73</v>
      </c>
      <c r="M36" s="132">
        <v>51</v>
      </c>
      <c r="N36" s="41">
        <v>47</v>
      </c>
      <c r="O36" s="120" t="s">
        <v>97</v>
      </c>
      <c r="P36" s="100">
        <f t="shared" si="10"/>
        <v>251.14</v>
      </c>
      <c r="Q36" s="132">
        <v>51</v>
      </c>
      <c r="R36" s="132">
        <v>51</v>
      </c>
      <c r="S36" s="132">
        <v>51.14</v>
      </c>
      <c r="T36" s="132">
        <v>51</v>
      </c>
      <c r="U36" s="41">
        <v>47</v>
      </c>
      <c r="V36" s="147">
        <v>0.6</v>
      </c>
      <c r="W36" s="14"/>
    </row>
    <row r="37" spans="1:23" s="2" customFormat="1" ht="18" customHeight="1">
      <c r="A37" s="14"/>
      <c r="B37" s="276"/>
      <c r="C37" s="248"/>
      <c r="D37" s="169">
        <v>11</v>
      </c>
      <c r="E37" s="1" t="s">
        <v>148</v>
      </c>
      <c r="F37" s="35">
        <v>8</v>
      </c>
      <c r="G37" s="73">
        <f t="shared" si="8"/>
        <v>483.26</v>
      </c>
      <c r="H37" s="120" t="s">
        <v>106</v>
      </c>
      <c r="I37" s="26">
        <f t="shared" si="9"/>
        <v>247.31</v>
      </c>
      <c r="J37" s="133">
        <v>50</v>
      </c>
      <c r="K37" s="133">
        <v>50</v>
      </c>
      <c r="L37" s="133">
        <v>50</v>
      </c>
      <c r="M37" s="41">
        <v>49</v>
      </c>
      <c r="N37" s="41">
        <v>48.31</v>
      </c>
      <c r="O37" s="120" t="s">
        <v>101</v>
      </c>
      <c r="P37" s="26">
        <f t="shared" si="10"/>
        <v>237.45</v>
      </c>
      <c r="Q37" s="41">
        <v>48</v>
      </c>
      <c r="R37" s="41">
        <v>47</v>
      </c>
      <c r="S37" s="41">
        <v>49</v>
      </c>
      <c r="T37" s="41">
        <v>47</v>
      </c>
      <c r="U37" s="41">
        <v>46.45</v>
      </c>
      <c r="V37" s="74">
        <v>1.5</v>
      </c>
      <c r="W37" s="14"/>
    </row>
    <row r="38" spans="1:23" s="2" customFormat="1" ht="18" customHeight="1">
      <c r="A38" s="14"/>
      <c r="B38" s="276"/>
      <c r="C38" s="248"/>
      <c r="D38" s="169">
        <v>12</v>
      </c>
      <c r="E38" s="1" t="s">
        <v>147</v>
      </c>
      <c r="F38" s="35">
        <v>7</v>
      </c>
      <c r="G38" s="73">
        <f t="shared" si="8"/>
        <v>481.11</v>
      </c>
      <c r="H38" s="120" t="s">
        <v>104</v>
      </c>
      <c r="I38" s="26">
        <f t="shared" si="9"/>
        <v>236.6</v>
      </c>
      <c r="J38" s="41">
        <v>47</v>
      </c>
      <c r="K38" s="41">
        <v>48</v>
      </c>
      <c r="L38" s="41">
        <v>49</v>
      </c>
      <c r="M38" s="41">
        <v>46</v>
      </c>
      <c r="N38" s="41">
        <v>46.6</v>
      </c>
      <c r="O38" s="120" t="s">
        <v>106</v>
      </c>
      <c r="P38" s="26">
        <f t="shared" si="10"/>
        <v>247.51</v>
      </c>
      <c r="Q38" s="133">
        <v>50</v>
      </c>
      <c r="R38" s="133">
        <v>50</v>
      </c>
      <c r="S38" s="132">
        <v>51</v>
      </c>
      <c r="T38" s="41">
        <v>48</v>
      </c>
      <c r="U38" s="41">
        <v>48.51</v>
      </c>
      <c r="V38" s="74">
        <v>3</v>
      </c>
      <c r="W38" s="14"/>
    </row>
    <row r="39" spans="1:23" s="2" customFormat="1" ht="18" customHeight="1">
      <c r="A39" s="14"/>
      <c r="B39" s="276"/>
      <c r="C39" s="248"/>
      <c r="D39" s="169">
        <v>13</v>
      </c>
      <c r="E39" s="1" t="s">
        <v>146</v>
      </c>
      <c r="F39" s="35">
        <v>6</v>
      </c>
      <c r="G39" s="73">
        <f t="shared" si="8"/>
        <v>463.76</v>
      </c>
      <c r="H39" s="120" t="s">
        <v>101</v>
      </c>
      <c r="I39" s="26">
        <f t="shared" si="9"/>
        <v>233.78</v>
      </c>
      <c r="J39" s="41">
        <v>45</v>
      </c>
      <c r="K39" s="41">
        <v>47.78</v>
      </c>
      <c r="L39" s="41">
        <v>48</v>
      </c>
      <c r="M39" s="41">
        <v>48</v>
      </c>
      <c r="N39" s="41">
        <v>45</v>
      </c>
      <c r="O39" s="120" t="s">
        <v>104</v>
      </c>
      <c r="P39" s="26">
        <f t="shared" si="10"/>
        <v>234.78</v>
      </c>
      <c r="Q39" s="41">
        <v>47</v>
      </c>
      <c r="R39" s="41">
        <v>47.78</v>
      </c>
      <c r="S39" s="41">
        <v>47</v>
      </c>
      <c r="T39" s="41">
        <v>47</v>
      </c>
      <c r="U39" s="41">
        <v>46</v>
      </c>
      <c r="V39" s="148">
        <v>4.8</v>
      </c>
      <c r="W39" s="14"/>
    </row>
    <row r="40" spans="1:23" s="2" customFormat="1" ht="18" customHeight="1">
      <c r="A40" s="14"/>
      <c r="B40" s="276"/>
      <c r="C40" s="248"/>
      <c r="D40" s="169">
        <v>14</v>
      </c>
      <c r="E40" s="1" t="s">
        <v>121</v>
      </c>
      <c r="F40" s="35">
        <v>5</v>
      </c>
      <c r="G40" s="73">
        <f t="shared" si="8"/>
        <v>462.83000000000004</v>
      </c>
      <c r="H40" s="120" t="s">
        <v>99</v>
      </c>
      <c r="I40" s="26">
        <f t="shared" si="9"/>
        <v>233.88</v>
      </c>
      <c r="J40" s="41">
        <v>47</v>
      </c>
      <c r="K40" s="41">
        <v>47</v>
      </c>
      <c r="L40" s="41">
        <v>47</v>
      </c>
      <c r="M40" s="41">
        <v>47.88</v>
      </c>
      <c r="N40" s="41">
        <v>45</v>
      </c>
      <c r="O40" s="120" t="s">
        <v>96</v>
      </c>
      <c r="P40" s="26">
        <f t="shared" si="10"/>
        <v>229.85</v>
      </c>
      <c r="Q40" s="41">
        <v>46</v>
      </c>
      <c r="R40" s="41">
        <v>43</v>
      </c>
      <c r="S40" s="41">
        <v>48</v>
      </c>
      <c r="T40" s="41">
        <v>47.85</v>
      </c>
      <c r="U40" s="41">
        <v>45</v>
      </c>
      <c r="V40" s="74">
        <v>0.9</v>
      </c>
      <c r="W40" s="14"/>
    </row>
    <row r="41" spans="1:23" s="2" customFormat="1" ht="18" customHeight="1">
      <c r="A41" s="14"/>
      <c r="B41" s="276"/>
      <c r="C41" s="14"/>
      <c r="D41" s="14"/>
      <c r="E41" s="128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s="2" customFormat="1" ht="18" customHeight="1">
      <c r="A42" s="14"/>
      <c r="B42" s="276"/>
      <c r="C42" s="42"/>
      <c r="D42" s="32"/>
      <c r="E42" s="42"/>
      <c r="F42" s="32"/>
      <c r="G42" s="42"/>
      <c r="H42" s="32"/>
      <c r="I42" s="42"/>
      <c r="J42" s="32"/>
      <c r="K42" s="42"/>
      <c r="L42" s="32"/>
      <c r="M42" s="42"/>
      <c r="N42" s="32"/>
      <c r="O42" s="42"/>
      <c r="P42" s="32"/>
      <c r="Q42" s="42"/>
      <c r="R42" s="32"/>
      <c r="S42" s="42"/>
      <c r="T42" s="32"/>
      <c r="U42" s="42"/>
      <c r="V42" s="32"/>
      <c r="W42" s="14"/>
    </row>
    <row r="43" spans="1:23" s="2" customFormat="1" ht="18" customHeight="1">
      <c r="A43" s="14"/>
      <c r="B43" s="27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4"/>
    </row>
    <row r="44" spans="1:23" s="2" customFormat="1" ht="18" customHeight="1">
      <c r="A44" s="14"/>
      <c r="B44" s="276"/>
      <c r="C44" s="248" t="s">
        <v>44</v>
      </c>
      <c r="D44" s="286" t="s">
        <v>183</v>
      </c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16"/>
      <c r="R44" s="16"/>
      <c r="S44" s="16"/>
      <c r="T44" s="16"/>
      <c r="U44" s="16"/>
      <c r="V44" s="16"/>
      <c r="W44" s="16"/>
    </row>
    <row r="45" spans="1:23" s="2" customFormat="1" ht="18" customHeight="1">
      <c r="A45" s="14"/>
      <c r="B45" s="276"/>
      <c r="C45" s="248"/>
      <c r="D45" s="233" t="s">
        <v>1</v>
      </c>
      <c r="E45" s="239" t="s">
        <v>15</v>
      </c>
      <c r="F45" s="239" t="s">
        <v>72</v>
      </c>
      <c r="G45" s="239"/>
      <c r="H45" s="239" t="s">
        <v>5</v>
      </c>
      <c r="I45" s="239"/>
      <c r="J45" s="234" t="s">
        <v>0</v>
      </c>
      <c r="K45" s="234"/>
      <c r="L45" s="249" t="s">
        <v>11</v>
      </c>
      <c r="M45" s="249"/>
      <c r="N45" s="250" t="s">
        <v>30</v>
      </c>
      <c r="O45" s="251" t="s">
        <v>3</v>
      </c>
      <c r="P45" s="277" t="s">
        <v>109</v>
      </c>
      <c r="Q45" s="277"/>
      <c r="R45" s="285" t="s">
        <v>87</v>
      </c>
      <c r="S45" s="16"/>
      <c r="T45" s="16"/>
      <c r="U45" s="16"/>
      <c r="V45" s="16"/>
      <c r="W45" s="16"/>
    </row>
    <row r="46" spans="1:23" s="2" customFormat="1" ht="18" customHeight="1">
      <c r="A46" s="14"/>
      <c r="B46" s="276"/>
      <c r="C46" s="248"/>
      <c r="D46" s="233"/>
      <c r="E46" s="239"/>
      <c r="F46" s="239"/>
      <c r="G46" s="239"/>
      <c r="H46" s="239"/>
      <c r="I46" s="239"/>
      <c r="J46" s="234"/>
      <c r="K46" s="234"/>
      <c r="L46" s="249"/>
      <c r="M46" s="249"/>
      <c r="N46" s="250"/>
      <c r="O46" s="251"/>
      <c r="P46" s="170" t="s">
        <v>107</v>
      </c>
      <c r="Q46" s="170" t="s">
        <v>108</v>
      </c>
      <c r="R46" s="285"/>
      <c r="S46" s="16"/>
      <c r="T46" s="16"/>
      <c r="U46" s="16"/>
      <c r="V46" s="16"/>
      <c r="W46" s="16"/>
    </row>
    <row r="47" spans="1:23" s="2" customFormat="1" ht="18" customHeight="1">
      <c r="A47" s="14"/>
      <c r="B47" s="276"/>
      <c r="C47" s="248"/>
      <c r="D47" s="169">
        <v>1</v>
      </c>
      <c r="E47" s="1" t="s">
        <v>113</v>
      </c>
      <c r="F47" s="236" t="s">
        <v>74</v>
      </c>
      <c r="G47" s="237"/>
      <c r="H47" s="236" t="s">
        <v>39</v>
      </c>
      <c r="I47" s="237"/>
      <c r="J47" s="236" t="s">
        <v>67</v>
      </c>
      <c r="K47" s="237"/>
      <c r="L47" s="236" t="s">
        <v>126</v>
      </c>
      <c r="M47" s="237"/>
      <c r="N47" s="34" t="s">
        <v>24</v>
      </c>
      <c r="O47" s="88">
        <v>6.601</v>
      </c>
      <c r="P47" s="156"/>
      <c r="Q47" s="156"/>
      <c r="R47" s="68">
        <v>3</v>
      </c>
      <c r="S47" s="16"/>
      <c r="T47" s="16"/>
      <c r="U47" s="16"/>
      <c r="V47" s="16"/>
      <c r="W47" s="16"/>
    </row>
    <row r="48" spans="1:23" s="2" customFormat="1" ht="18" customHeight="1">
      <c r="A48" s="14"/>
      <c r="B48" s="276"/>
      <c r="C48" s="248"/>
      <c r="D48" s="169">
        <v>2</v>
      </c>
      <c r="E48" s="1" t="s">
        <v>122</v>
      </c>
      <c r="F48" s="236" t="s">
        <v>78</v>
      </c>
      <c r="G48" s="237"/>
      <c r="H48" s="236" t="s">
        <v>40</v>
      </c>
      <c r="I48" s="237"/>
      <c r="J48" s="236" t="s">
        <v>88</v>
      </c>
      <c r="K48" s="237"/>
      <c r="L48" s="236" t="s">
        <v>128</v>
      </c>
      <c r="M48" s="237"/>
      <c r="N48" s="34" t="s">
        <v>24</v>
      </c>
      <c r="O48" s="88">
        <v>6.6360000000000001</v>
      </c>
      <c r="P48" s="159">
        <f>O48-$O$47</f>
        <v>3.5000000000000142E-2</v>
      </c>
      <c r="Q48" s="156"/>
      <c r="R48" s="66">
        <v>1</v>
      </c>
      <c r="S48" s="16"/>
      <c r="T48" s="16"/>
      <c r="U48" s="16"/>
      <c r="V48" s="16"/>
      <c r="W48" s="16"/>
    </row>
    <row r="49" spans="1:23" s="2" customFormat="1" ht="18" customHeight="1">
      <c r="A49" s="14"/>
      <c r="B49" s="276"/>
      <c r="C49" s="248"/>
      <c r="D49" s="169">
        <v>3</v>
      </c>
      <c r="E49" s="1" t="s">
        <v>125</v>
      </c>
      <c r="F49" s="236" t="s">
        <v>40</v>
      </c>
      <c r="G49" s="237"/>
      <c r="H49" s="236" t="s">
        <v>114</v>
      </c>
      <c r="I49" s="237"/>
      <c r="J49" s="236" t="s">
        <v>67</v>
      </c>
      <c r="K49" s="237"/>
      <c r="L49" s="236" t="s">
        <v>128</v>
      </c>
      <c r="M49" s="237"/>
      <c r="N49" s="34" t="s">
        <v>24</v>
      </c>
      <c r="O49" s="88">
        <v>6.6719999999999997</v>
      </c>
      <c r="P49" s="159">
        <f t="shared" ref="P49:P59" si="11">O49-$O$47</f>
        <v>7.099999999999973E-2</v>
      </c>
      <c r="Q49" s="159">
        <f>O49-O48</f>
        <v>3.5999999999999588E-2</v>
      </c>
      <c r="R49" s="70">
        <v>5</v>
      </c>
      <c r="S49" s="16"/>
      <c r="T49" s="16"/>
      <c r="U49" s="16"/>
      <c r="V49" s="16"/>
      <c r="W49" s="16"/>
    </row>
    <row r="50" spans="1:23" s="2" customFormat="1" ht="18" customHeight="1">
      <c r="A50" s="14"/>
      <c r="B50" s="276"/>
      <c r="C50" s="248"/>
      <c r="D50" s="169">
        <v>4</v>
      </c>
      <c r="E50" s="1" t="s">
        <v>124</v>
      </c>
      <c r="F50" s="236" t="s">
        <v>39</v>
      </c>
      <c r="G50" s="237"/>
      <c r="H50" s="236" t="s">
        <v>78</v>
      </c>
      <c r="I50" s="237"/>
      <c r="J50" s="236" t="s">
        <v>67</v>
      </c>
      <c r="K50" s="237"/>
      <c r="L50" s="236" t="s">
        <v>123</v>
      </c>
      <c r="M50" s="237"/>
      <c r="N50" s="34" t="s">
        <v>24</v>
      </c>
      <c r="O50" s="88">
        <v>6.6909999999999998</v>
      </c>
      <c r="P50" s="159">
        <f t="shared" si="11"/>
        <v>8.9999999999999858E-2</v>
      </c>
      <c r="Q50" s="159">
        <f t="shared" ref="Q50:Q59" si="12">O50-O49</f>
        <v>1.9000000000000128E-2</v>
      </c>
      <c r="R50" s="67">
        <v>2</v>
      </c>
      <c r="S50" s="16"/>
      <c r="T50" s="16"/>
      <c r="U50" s="16"/>
      <c r="V50" s="16"/>
      <c r="W50" s="16"/>
    </row>
    <row r="51" spans="1:23" s="2" customFormat="1" ht="18" customHeight="1">
      <c r="A51" s="14"/>
      <c r="B51" s="276"/>
      <c r="C51" s="248"/>
      <c r="D51" s="169">
        <v>5</v>
      </c>
      <c r="E51" s="1" t="s">
        <v>76</v>
      </c>
      <c r="F51" s="236" t="s">
        <v>70</v>
      </c>
      <c r="G51" s="237"/>
      <c r="H51" s="236" t="s">
        <v>176</v>
      </c>
      <c r="I51" s="237"/>
      <c r="J51" s="236" t="s">
        <v>67</v>
      </c>
      <c r="K51" s="237"/>
      <c r="L51" s="236" t="s">
        <v>182</v>
      </c>
      <c r="M51" s="237"/>
      <c r="N51" s="34" t="s">
        <v>24</v>
      </c>
      <c r="O51" s="88">
        <v>6.6929999999999996</v>
      </c>
      <c r="P51" s="159">
        <f t="shared" si="11"/>
        <v>9.1999999999999638E-2</v>
      </c>
      <c r="Q51" s="157">
        <f t="shared" si="12"/>
        <v>1.9999999999997797E-3</v>
      </c>
      <c r="R51" s="71">
        <v>6</v>
      </c>
      <c r="S51" s="14"/>
      <c r="T51" s="14"/>
      <c r="U51" s="14"/>
      <c r="V51" s="14"/>
      <c r="W51" s="14"/>
    </row>
    <row r="52" spans="1:23" s="2" customFormat="1" ht="18" customHeight="1">
      <c r="A52" s="14"/>
      <c r="B52" s="276"/>
      <c r="C52" s="248"/>
      <c r="D52" s="169">
        <v>6</v>
      </c>
      <c r="E52" s="1" t="s">
        <v>121</v>
      </c>
      <c r="F52" s="236" t="s">
        <v>66</v>
      </c>
      <c r="G52" s="237"/>
      <c r="H52" s="236" t="s">
        <v>37</v>
      </c>
      <c r="I52" s="237"/>
      <c r="J52" s="236" t="s">
        <v>67</v>
      </c>
      <c r="K52" s="237"/>
      <c r="L52" s="236" t="s">
        <v>129</v>
      </c>
      <c r="M52" s="237"/>
      <c r="N52" s="34" t="s">
        <v>167</v>
      </c>
      <c r="O52" s="88">
        <v>6.76</v>
      </c>
      <c r="P52" s="160">
        <f t="shared" si="11"/>
        <v>0.15899999999999981</v>
      </c>
      <c r="Q52" s="159">
        <f t="shared" si="12"/>
        <v>6.7000000000000171E-2</v>
      </c>
      <c r="R52" s="69">
        <v>4</v>
      </c>
      <c r="S52" s="14"/>
      <c r="T52" s="66">
        <v>1</v>
      </c>
      <c r="U52" s="14"/>
      <c r="V52" s="14"/>
      <c r="W52" s="14"/>
    </row>
    <row r="53" spans="1:23" s="2" customFormat="1" ht="18" customHeight="1">
      <c r="A53" s="14"/>
      <c r="B53" s="276"/>
      <c r="C53" s="248"/>
      <c r="D53" s="169">
        <v>7</v>
      </c>
      <c r="E53" s="1" t="s">
        <v>54</v>
      </c>
      <c r="F53" s="236" t="s">
        <v>176</v>
      </c>
      <c r="G53" s="237"/>
      <c r="H53" s="236" t="s">
        <v>2</v>
      </c>
      <c r="I53" s="237"/>
      <c r="J53" s="236" t="s">
        <v>69</v>
      </c>
      <c r="K53" s="237"/>
      <c r="L53" s="236" t="s">
        <v>127</v>
      </c>
      <c r="M53" s="237"/>
      <c r="N53" s="34" t="s">
        <v>167</v>
      </c>
      <c r="O53" s="88">
        <v>6.7750000000000004</v>
      </c>
      <c r="P53" s="160">
        <f t="shared" si="11"/>
        <v>0.17400000000000038</v>
      </c>
      <c r="Q53" s="159">
        <f t="shared" si="12"/>
        <v>1.5000000000000568E-2</v>
      </c>
      <c r="R53" s="68">
        <v>3</v>
      </c>
      <c r="S53" s="14"/>
      <c r="T53" s="67">
        <v>2</v>
      </c>
      <c r="U53" s="14"/>
      <c r="V53" s="14"/>
      <c r="W53" s="14"/>
    </row>
    <row r="54" spans="1:23" s="2" customFormat="1" ht="18" customHeight="1">
      <c r="A54" s="14"/>
      <c r="B54" s="276"/>
      <c r="C54" s="248"/>
      <c r="D54" s="169">
        <v>8</v>
      </c>
      <c r="E54" s="1" t="s">
        <v>81</v>
      </c>
      <c r="F54" s="236" t="s">
        <v>114</v>
      </c>
      <c r="G54" s="237"/>
      <c r="H54" s="236" t="s">
        <v>70</v>
      </c>
      <c r="I54" s="237"/>
      <c r="J54" s="236" t="s">
        <v>67</v>
      </c>
      <c r="K54" s="237"/>
      <c r="L54" s="236" t="s">
        <v>75</v>
      </c>
      <c r="M54" s="237"/>
      <c r="N54" s="34" t="s">
        <v>24</v>
      </c>
      <c r="O54" s="89">
        <v>6.8639999999999999</v>
      </c>
      <c r="P54" s="160">
        <f t="shared" si="11"/>
        <v>0.2629999999999999</v>
      </c>
      <c r="Q54" s="159">
        <f t="shared" si="12"/>
        <v>8.8999999999999524E-2</v>
      </c>
      <c r="R54" s="66">
        <v>1</v>
      </c>
      <c r="S54" s="14"/>
      <c r="T54" s="68">
        <v>3</v>
      </c>
      <c r="U54" s="14"/>
      <c r="V54" s="14"/>
      <c r="W54" s="14"/>
    </row>
    <row r="55" spans="1:23" s="2" customFormat="1" ht="18" customHeight="1">
      <c r="A55" s="14"/>
      <c r="B55" s="276"/>
      <c r="C55" s="248"/>
      <c r="D55" s="169">
        <v>9</v>
      </c>
      <c r="E55" s="1" t="s">
        <v>178</v>
      </c>
      <c r="F55" s="236" t="s">
        <v>2</v>
      </c>
      <c r="G55" s="237"/>
      <c r="H55" s="236" t="s">
        <v>66</v>
      </c>
      <c r="I55" s="237"/>
      <c r="J55" s="236" t="s">
        <v>132</v>
      </c>
      <c r="K55" s="237"/>
      <c r="L55" s="236" t="s">
        <v>168</v>
      </c>
      <c r="M55" s="237"/>
      <c r="N55" s="34" t="s">
        <v>68</v>
      </c>
      <c r="O55" s="89">
        <v>6.9039999999999999</v>
      </c>
      <c r="P55" s="160">
        <f t="shared" si="11"/>
        <v>0.30299999999999994</v>
      </c>
      <c r="Q55" s="159">
        <f t="shared" si="12"/>
        <v>4.0000000000000036E-2</v>
      </c>
      <c r="R55" s="150">
        <v>7</v>
      </c>
      <c r="S55" s="14"/>
      <c r="T55" s="69">
        <v>4</v>
      </c>
      <c r="U55" s="14"/>
      <c r="V55" s="14"/>
      <c r="W55" s="14"/>
    </row>
    <row r="56" spans="1:23" s="2" customFormat="1" ht="18" customHeight="1">
      <c r="A56" s="14"/>
      <c r="B56" s="276"/>
      <c r="C56" s="248"/>
      <c r="D56" s="169">
        <v>10</v>
      </c>
      <c r="E56" s="1" t="s">
        <v>147</v>
      </c>
      <c r="F56" s="236" t="s">
        <v>82</v>
      </c>
      <c r="G56" s="237"/>
      <c r="H56" s="236" t="s">
        <v>71</v>
      </c>
      <c r="I56" s="237"/>
      <c r="J56" s="236" t="s">
        <v>133</v>
      </c>
      <c r="K56" s="237"/>
      <c r="L56" s="236" t="s">
        <v>90</v>
      </c>
      <c r="M56" s="237"/>
      <c r="N56" s="34" t="s">
        <v>68</v>
      </c>
      <c r="O56" s="89">
        <v>6.9109999999999996</v>
      </c>
      <c r="P56" s="160">
        <f t="shared" si="11"/>
        <v>0.30999999999999961</v>
      </c>
      <c r="Q56" s="157">
        <f t="shared" si="12"/>
        <v>6.9999999999996732E-3</v>
      </c>
      <c r="R56" s="69">
        <v>4</v>
      </c>
      <c r="S56" s="14"/>
      <c r="T56" s="70">
        <v>5</v>
      </c>
      <c r="U56" s="14"/>
      <c r="V56" s="14"/>
      <c r="W56" s="14"/>
    </row>
    <row r="57" spans="1:23" s="2" customFormat="1" ht="18" customHeight="1">
      <c r="A57" s="14"/>
      <c r="B57" s="276"/>
      <c r="C57" s="248"/>
      <c r="D57" s="169">
        <v>11</v>
      </c>
      <c r="E57" s="1" t="s">
        <v>77</v>
      </c>
      <c r="F57" s="236" t="s">
        <v>37</v>
      </c>
      <c r="G57" s="237"/>
      <c r="H57" s="236" t="s">
        <v>74</v>
      </c>
      <c r="I57" s="237"/>
      <c r="J57" s="236" t="s">
        <v>67</v>
      </c>
      <c r="K57" s="237"/>
      <c r="L57" s="236" t="s">
        <v>41</v>
      </c>
      <c r="M57" s="237"/>
      <c r="N57" s="34" t="s">
        <v>24</v>
      </c>
      <c r="O57" s="31">
        <v>7.0030000000000001</v>
      </c>
      <c r="P57" s="160">
        <f t="shared" si="11"/>
        <v>0.40200000000000014</v>
      </c>
      <c r="Q57" s="159">
        <f t="shared" si="12"/>
        <v>9.2000000000000526E-2</v>
      </c>
      <c r="R57" s="70">
        <v>5</v>
      </c>
      <c r="S57" s="14"/>
      <c r="T57" s="71">
        <v>6</v>
      </c>
      <c r="U57" s="14"/>
      <c r="V57" s="14"/>
      <c r="W57" s="14"/>
    </row>
    <row r="58" spans="1:23" s="2" customFormat="1" ht="18" customHeight="1">
      <c r="A58" s="14"/>
      <c r="B58" s="276"/>
      <c r="C58" s="248"/>
      <c r="D58" s="169">
        <v>12</v>
      </c>
      <c r="E58" s="1" t="s">
        <v>148</v>
      </c>
      <c r="F58" s="236" t="s">
        <v>80</v>
      </c>
      <c r="G58" s="237"/>
      <c r="H58" s="236" t="s">
        <v>82</v>
      </c>
      <c r="I58" s="237"/>
      <c r="J58" s="236" t="s">
        <v>131</v>
      </c>
      <c r="K58" s="237"/>
      <c r="L58" s="236" t="s">
        <v>182</v>
      </c>
      <c r="M58" s="237"/>
      <c r="N58" s="34" t="s">
        <v>68</v>
      </c>
      <c r="O58" s="31">
        <v>7.0270000000000001</v>
      </c>
      <c r="P58" s="160">
        <f t="shared" si="11"/>
        <v>0.42600000000000016</v>
      </c>
      <c r="Q58" s="159">
        <f t="shared" si="12"/>
        <v>2.4000000000000021E-2</v>
      </c>
      <c r="R58" s="67">
        <v>2</v>
      </c>
      <c r="S58" s="14"/>
      <c r="T58" s="150">
        <v>7</v>
      </c>
      <c r="U58" s="14"/>
      <c r="V58" s="14"/>
      <c r="W58" s="14"/>
    </row>
    <row r="59" spans="1:23" s="2" customFormat="1" ht="18" customHeight="1">
      <c r="A59" s="14"/>
      <c r="B59" s="276"/>
      <c r="C59" s="248"/>
      <c r="D59" s="169">
        <v>13</v>
      </c>
      <c r="E59" s="1" t="s">
        <v>146</v>
      </c>
      <c r="F59" s="236" t="s">
        <v>71</v>
      </c>
      <c r="G59" s="237"/>
      <c r="H59" s="236" t="s">
        <v>80</v>
      </c>
      <c r="I59" s="237"/>
      <c r="J59" s="236" t="s">
        <v>133</v>
      </c>
      <c r="K59" s="237"/>
      <c r="L59" s="236" t="s">
        <v>90</v>
      </c>
      <c r="M59" s="237"/>
      <c r="N59" s="34" t="s">
        <v>68</v>
      </c>
      <c r="O59" s="31">
        <v>7.1130000000000004</v>
      </c>
      <c r="P59" s="160">
        <f t="shared" si="11"/>
        <v>0.51200000000000045</v>
      </c>
      <c r="Q59" s="159">
        <f t="shared" si="12"/>
        <v>8.6000000000000298E-2</v>
      </c>
      <c r="R59" s="71">
        <v>6</v>
      </c>
      <c r="S59" s="14"/>
      <c r="T59" s="14"/>
      <c r="U59" s="14"/>
      <c r="V59" s="14"/>
      <c r="W59" s="14"/>
    </row>
    <row r="60" spans="1:23" s="2" customFormat="1" ht="18" customHeight="1">
      <c r="A60" s="5"/>
      <c r="B60" s="276"/>
      <c r="C60" s="24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14"/>
    </row>
    <row r="61" spans="1:23" s="2" customFormat="1" ht="18" customHeight="1">
      <c r="A61" s="14"/>
      <c r="B61" s="276"/>
      <c r="C61" s="248"/>
      <c r="D61" s="244" t="s">
        <v>23</v>
      </c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78"/>
      <c r="V61" s="238" t="s">
        <v>86</v>
      </c>
      <c r="W61" s="14"/>
    </row>
    <row r="62" spans="1:23" s="2" customFormat="1" ht="18" customHeight="1">
      <c r="A62" s="14"/>
      <c r="B62" s="276"/>
      <c r="C62" s="248"/>
      <c r="D62" s="233" t="s">
        <v>1</v>
      </c>
      <c r="E62" s="239" t="s">
        <v>15</v>
      </c>
      <c r="F62" s="240" t="s">
        <v>4</v>
      </c>
      <c r="G62" s="242" t="s">
        <v>20</v>
      </c>
      <c r="H62" s="253" t="s">
        <v>17</v>
      </c>
      <c r="I62" s="254"/>
      <c r="J62" s="254"/>
      <c r="K62" s="254"/>
      <c r="L62" s="254"/>
      <c r="M62" s="254"/>
      <c r="N62" s="255"/>
      <c r="O62" s="253" t="s">
        <v>18</v>
      </c>
      <c r="P62" s="254"/>
      <c r="Q62" s="254"/>
      <c r="R62" s="254"/>
      <c r="S62" s="254"/>
      <c r="T62" s="254"/>
      <c r="U62" s="255"/>
      <c r="V62" s="238"/>
      <c r="W62" s="14"/>
    </row>
    <row r="63" spans="1:23" s="2" customFormat="1" ht="18" customHeight="1">
      <c r="A63" s="14"/>
      <c r="B63" s="276"/>
      <c r="C63" s="248"/>
      <c r="D63" s="233"/>
      <c r="E63" s="239"/>
      <c r="F63" s="241"/>
      <c r="G63" s="242"/>
      <c r="H63" s="120" t="s">
        <v>92</v>
      </c>
      <c r="I63" s="33" t="s">
        <v>19</v>
      </c>
      <c r="J63" s="22">
        <v>1</v>
      </c>
      <c r="K63" s="19">
        <v>2</v>
      </c>
      <c r="L63" s="20">
        <v>3</v>
      </c>
      <c r="M63" s="21">
        <v>4</v>
      </c>
      <c r="N63" s="27">
        <v>5</v>
      </c>
      <c r="O63" s="120" t="s">
        <v>92</v>
      </c>
      <c r="P63" s="33" t="s">
        <v>19</v>
      </c>
      <c r="Q63" s="22">
        <v>1</v>
      </c>
      <c r="R63" s="19">
        <v>2</v>
      </c>
      <c r="S63" s="20">
        <v>3</v>
      </c>
      <c r="T63" s="21">
        <v>4</v>
      </c>
      <c r="U63" s="27">
        <v>5</v>
      </c>
      <c r="V63" s="238"/>
      <c r="W63" s="14"/>
    </row>
    <row r="64" spans="1:23" s="2" customFormat="1" ht="18" customHeight="1">
      <c r="A64" s="14"/>
      <c r="B64" s="276"/>
      <c r="C64" s="248"/>
      <c r="D64" s="169">
        <v>1</v>
      </c>
      <c r="E64" s="1" t="s">
        <v>113</v>
      </c>
      <c r="F64" s="35">
        <v>20</v>
      </c>
      <c r="G64" s="146">
        <f t="shared" ref="G64:G70" si="13">I64+P64-V64</f>
        <v>512.02</v>
      </c>
      <c r="H64" s="120" t="s">
        <v>95</v>
      </c>
      <c r="I64" s="97">
        <f t="shared" ref="I64:I76" si="14">SUM(J64:N64)</f>
        <v>259.2</v>
      </c>
      <c r="J64" s="130">
        <v>53.2</v>
      </c>
      <c r="K64" s="131">
        <v>52</v>
      </c>
      <c r="L64" s="132">
        <v>51</v>
      </c>
      <c r="M64" s="131">
        <v>52</v>
      </c>
      <c r="N64" s="132">
        <v>51</v>
      </c>
      <c r="O64" s="120" t="s">
        <v>94</v>
      </c>
      <c r="P64" s="99">
        <f t="shared" ref="P64:P76" si="15">SUM(Q64:U64)</f>
        <v>256.12</v>
      </c>
      <c r="Q64" s="131">
        <v>52.12</v>
      </c>
      <c r="R64" s="131">
        <v>52</v>
      </c>
      <c r="S64" s="132">
        <v>51</v>
      </c>
      <c r="T64" s="132">
        <v>51</v>
      </c>
      <c r="U64" s="152">
        <v>50</v>
      </c>
      <c r="V64" s="74">
        <v>3.3</v>
      </c>
      <c r="W64" s="14"/>
    </row>
    <row r="65" spans="1:23" s="2" customFormat="1" ht="18" customHeight="1">
      <c r="A65" s="14"/>
      <c r="B65" s="276"/>
      <c r="C65" s="248"/>
      <c r="D65" s="169">
        <v>2</v>
      </c>
      <c r="E65" s="1" t="s">
        <v>125</v>
      </c>
      <c r="F65" s="35">
        <v>18</v>
      </c>
      <c r="G65" s="146">
        <f t="shared" si="13"/>
        <v>510.84000000000003</v>
      </c>
      <c r="H65" s="120" t="s">
        <v>98</v>
      </c>
      <c r="I65" s="98">
        <f t="shared" si="14"/>
        <v>257.5</v>
      </c>
      <c r="J65" s="132">
        <v>51</v>
      </c>
      <c r="K65" s="130">
        <v>53</v>
      </c>
      <c r="L65" s="129">
        <v>53.5</v>
      </c>
      <c r="M65" s="131">
        <v>52</v>
      </c>
      <c r="N65" s="41">
        <v>48</v>
      </c>
      <c r="O65" s="120" t="s">
        <v>102</v>
      </c>
      <c r="P65" s="100">
        <f t="shared" si="15"/>
        <v>255.74</v>
      </c>
      <c r="Q65" s="132">
        <v>51</v>
      </c>
      <c r="R65" s="132">
        <v>51</v>
      </c>
      <c r="S65" s="130">
        <v>52.74</v>
      </c>
      <c r="T65" s="131">
        <v>52</v>
      </c>
      <c r="U65" s="41">
        <v>49</v>
      </c>
      <c r="V65" s="74">
        <v>2.4</v>
      </c>
      <c r="W65" s="14"/>
    </row>
    <row r="66" spans="1:23" s="2" customFormat="1" ht="18" customHeight="1">
      <c r="A66" s="14"/>
      <c r="B66" s="276"/>
      <c r="C66" s="248"/>
      <c r="D66" s="169">
        <v>3</v>
      </c>
      <c r="E66" s="1" t="s">
        <v>124</v>
      </c>
      <c r="F66" s="35">
        <v>16</v>
      </c>
      <c r="G66" s="146">
        <f t="shared" si="13"/>
        <v>510.71</v>
      </c>
      <c r="H66" s="120" t="s">
        <v>94</v>
      </c>
      <c r="I66" s="100">
        <f t="shared" si="14"/>
        <v>255.61</v>
      </c>
      <c r="J66" s="132">
        <v>51</v>
      </c>
      <c r="K66" s="132">
        <v>51</v>
      </c>
      <c r="L66" s="131">
        <v>52</v>
      </c>
      <c r="M66" s="130">
        <v>52.61</v>
      </c>
      <c r="N66" s="41">
        <v>49</v>
      </c>
      <c r="O66" s="120" t="s">
        <v>93</v>
      </c>
      <c r="P66" s="98">
        <f t="shared" si="15"/>
        <v>256.89999999999998</v>
      </c>
      <c r="Q66" s="131">
        <v>52</v>
      </c>
      <c r="R66" s="131">
        <v>52</v>
      </c>
      <c r="S66" s="131">
        <v>52</v>
      </c>
      <c r="T66" s="131">
        <v>51.9</v>
      </c>
      <c r="U66" s="41">
        <v>49</v>
      </c>
      <c r="V66" s="74">
        <v>1.8</v>
      </c>
      <c r="W66" s="14"/>
    </row>
    <row r="67" spans="1:23" s="2" customFormat="1" ht="18" customHeight="1">
      <c r="A67" s="14"/>
      <c r="B67" s="276"/>
      <c r="C67" s="248"/>
      <c r="D67" s="169">
        <v>4</v>
      </c>
      <c r="E67" s="1" t="s">
        <v>121</v>
      </c>
      <c r="F67" s="35">
        <v>15</v>
      </c>
      <c r="G67" s="146">
        <f t="shared" si="13"/>
        <v>510.21000000000004</v>
      </c>
      <c r="H67" s="120" t="s">
        <v>96</v>
      </c>
      <c r="I67" s="100">
        <f t="shared" si="14"/>
        <v>256.11</v>
      </c>
      <c r="J67" s="132">
        <v>51</v>
      </c>
      <c r="K67" s="131">
        <v>52</v>
      </c>
      <c r="L67" s="131">
        <v>52</v>
      </c>
      <c r="M67" s="132">
        <v>51</v>
      </c>
      <c r="N67" s="152">
        <v>50.11</v>
      </c>
      <c r="O67" s="120" t="s">
        <v>99</v>
      </c>
      <c r="P67" s="100">
        <f t="shared" si="15"/>
        <v>254.1</v>
      </c>
      <c r="Q67" s="132">
        <v>51</v>
      </c>
      <c r="R67" s="132">
        <v>51</v>
      </c>
      <c r="S67" s="132">
        <v>51</v>
      </c>
      <c r="T67" s="132">
        <v>51</v>
      </c>
      <c r="U67" s="152">
        <v>50.1</v>
      </c>
      <c r="V67" s="147">
        <v>0</v>
      </c>
      <c r="W67" s="14"/>
    </row>
    <row r="68" spans="1:23" s="2" customFormat="1" ht="18" customHeight="1">
      <c r="A68" s="14"/>
      <c r="B68" s="276"/>
      <c r="C68" s="248"/>
      <c r="D68" s="169">
        <v>5</v>
      </c>
      <c r="E68" s="1" t="s">
        <v>76</v>
      </c>
      <c r="F68" s="35">
        <v>14</v>
      </c>
      <c r="G68" s="146">
        <f t="shared" si="13"/>
        <v>508.57</v>
      </c>
      <c r="H68" s="120" t="s">
        <v>185</v>
      </c>
      <c r="I68" s="100">
        <f t="shared" si="14"/>
        <v>255.98</v>
      </c>
      <c r="J68" s="132">
        <v>51</v>
      </c>
      <c r="K68" s="130">
        <v>53</v>
      </c>
      <c r="L68" s="132">
        <v>51</v>
      </c>
      <c r="M68" s="132">
        <v>51</v>
      </c>
      <c r="N68" s="152">
        <v>49.98</v>
      </c>
      <c r="O68" s="120" t="s">
        <v>184</v>
      </c>
      <c r="P68" s="100">
        <f t="shared" si="15"/>
        <v>255.29</v>
      </c>
      <c r="Q68" s="131">
        <v>52</v>
      </c>
      <c r="R68" s="132">
        <v>51</v>
      </c>
      <c r="S68" s="132">
        <v>51</v>
      </c>
      <c r="T68" s="132">
        <v>51</v>
      </c>
      <c r="U68" s="152">
        <v>50.29</v>
      </c>
      <c r="V68" s="74">
        <v>2.7</v>
      </c>
      <c r="W68" s="14"/>
    </row>
    <row r="69" spans="1:23" s="2" customFormat="1" ht="18" customHeight="1">
      <c r="A69" s="14"/>
      <c r="B69" s="276"/>
      <c r="C69" s="248"/>
      <c r="D69" s="169">
        <v>6</v>
      </c>
      <c r="E69" s="1" t="s">
        <v>54</v>
      </c>
      <c r="F69" s="35">
        <v>13</v>
      </c>
      <c r="G69" s="146">
        <f t="shared" si="13"/>
        <v>506.53000000000003</v>
      </c>
      <c r="H69" s="120" t="s">
        <v>184</v>
      </c>
      <c r="I69" s="99">
        <f t="shared" si="14"/>
        <v>256.27</v>
      </c>
      <c r="J69" s="132">
        <v>51.27</v>
      </c>
      <c r="K69" s="131">
        <v>52</v>
      </c>
      <c r="L69" s="131">
        <v>52</v>
      </c>
      <c r="M69" s="131">
        <v>52</v>
      </c>
      <c r="N69" s="41">
        <v>49</v>
      </c>
      <c r="O69" s="120" t="s">
        <v>97</v>
      </c>
      <c r="P69" s="100">
        <f t="shared" si="15"/>
        <v>251.46</v>
      </c>
      <c r="Q69" s="152">
        <v>50.46</v>
      </c>
      <c r="R69" s="131">
        <v>52</v>
      </c>
      <c r="S69" s="132">
        <v>51</v>
      </c>
      <c r="T69" s="152">
        <v>50</v>
      </c>
      <c r="U69" s="41">
        <v>48</v>
      </c>
      <c r="V69" s="74">
        <v>1.2</v>
      </c>
      <c r="W69" s="14"/>
    </row>
    <row r="70" spans="1:23" s="2" customFormat="1" ht="18" customHeight="1">
      <c r="A70" s="14"/>
      <c r="B70" s="276"/>
      <c r="C70" s="248"/>
      <c r="D70" s="169">
        <v>7</v>
      </c>
      <c r="E70" s="1" t="s">
        <v>122</v>
      </c>
      <c r="F70" s="35">
        <v>12</v>
      </c>
      <c r="G70" s="146">
        <f t="shared" si="13"/>
        <v>503.87</v>
      </c>
      <c r="H70" s="120" t="s">
        <v>93</v>
      </c>
      <c r="I70" s="100">
        <f t="shared" si="14"/>
        <v>253.88</v>
      </c>
      <c r="J70" s="132">
        <v>51</v>
      </c>
      <c r="K70" s="129">
        <v>53.88</v>
      </c>
      <c r="L70" s="130">
        <v>53</v>
      </c>
      <c r="M70" s="132">
        <v>51</v>
      </c>
      <c r="N70" s="41">
        <v>45</v>
      </c>
      <c r="O70" s="120" t="s">
        <v>98</v>
      </c>
      <c r="P70" s="100">
        <f t="shared" si="15"/>
        <v>254.49</v>
      </c>
      <c r="Q70" s="152">
        <v>50</v>
      </c>
      <c r="R70" s="131">
        <v>52.49</v>
      </c>
      <c r="S70" s="130">
        <v>53</v>
      </c>
      <c r="T70" s="132">
        <v>51</v>
      </c>
      <c r="U70" s="41">
        <v>48</v>
      </c>
      <c r="V70" s="74">
        <v>4.5</v>
      </c>
      <c r="W70" s="14"/>
    </row>
    <row r="71" spans="1:23" s="2" customFormat="1" ht="18" customHeight="1">
      <c r="A71" s="14"/>
      <c r="B71" s="276"/>
      <c r="C71" s="248"/>
      <c r="D71" s="169">
        <v>8</v>
      </c>
      <c r="E71" s="1" t="s">
        <v>81</v>
      </c>
      <c r="F71" s="35">
        <v>11</v>
      </c>
      <c r="G71" s="73">
        <f>I71+P71-V71-12</f>
        <v>498.81</v>
      </c>
      <c r="H71" s="120" t="s">
        <v>102</v>
      </c>
      <c r="I71" s="100">
        <f t="shared" si="14"/>
        <v>253.84</v>
      </c>
      <c r="J71" s="152">
        <v>50</v>
      </c>
      <c r="K71" s="131">
        <v>51.84</v>
      </c>
      <c r="L71" s="132">
        <v>51</v>
      </c>
      <c r="M71" s="132">
        <v>51</v>
      </c>
      <c r="N71" s="152">
        <v>50</v>
      </c>
      <c r="O71" s="120" t="s">
        <v>185</v>
      </c>
      <c r="P71" s="97">
        <f t="shared" si="15"/>
        <v>258.77</v>
      </c>
      <c r="Q71" s="132">
        <v>51</v>
      </c>
      <c r="R71" s="130">
        <v>52.77</v>
      </c>
      <c r="S71" s="130">
        <v>53</v>
      </c>
      <c r="T71" s="131">
        <v>52</v>
      </c>
      <c r="U71" s="152">
        <v>50</v>
      </c>
      <c r="V71" s="74">
        <v>1.8</v>
      </c>
      <c r="W71" s="14"/>
    </row>
    <row r="72" spans="1:23" s="2" customFormat="1" ht="18" customHeight="1">
      <c r="A72" s="14"/>
      <c r="B72" s="276"/>
      <c r="C72" s="248"/>
      <c r="D72" s="169">
        <v>9</v>
      </c>
      <c r="E72" s="1" t="s">
        <v>178</v>
      </c>
      <c r="F72" s="35">
        <v>10</v>
      </c>
      <c r="G72" s="73">
        <f>I72+P72-V72</f>
        <v>496.80999999999995</v>
      </c>
      <c r="H72" s="120" t="s">
        <v>97</v>
      </c>
      <c r="I72" s="26">
        <f t="shared" si="14"/>
        <v>247.1</v>
      </c>
      <c r="J72" s="152">
        <v>50</v>
      </c>
      <c r="K72" s="132">
        <v>51</v>
      </c>
      <c r="L72" s="152">
        <v>50</v>
      </c>
      <c r="M72" s="41">
        <v>49</v>
      </c>
      <c r="N72" s="41">
        <v>47.1</v>
      </c>
      <c r="O72" s="120" t="s">
        <v>96</v>
      </c>
      <c r="P72" s="100">
        <f t="shared" si="15"/>
        <v>250.31</v>
      </c>
      <c r="Q72" s="152">
        <v>50</v>
      </c>
      <c r="R72" s="152">
        <v>50</v>
      </c>
      <c r="S72" s="131">
        <v>52</v>
      </c>
      <c r="T72" s="152">
        <v>50</v>
      </c>
      <c r="U72" s="41">
        <v>48.31</v>
      </c>
      <c r="V72" s="74">
        <v>0.6</v>
      </c>
      <c r="W72" s="14"/>
    </row>
    <row r="73" spans="1:23" s="2" customFormat="1" ht="18" customHeight="1">
      <c r="A73" s="14"/>
      <c r="B73" s="276"/>
      <c r="C73" s="248"/>
      <c r="D73" s="169">
        <v>10</v>
      </c>
      <c r="E73" s="1" t="s">
        <v>148</v>
      </c>
      <c r="F73" s="35">
        <v>9</v>
      </c>
      <c r="G73" s="73">
        <f>I73+P73-V73</f>
        <v>485.77000000000004</v>
      </c>
      <c r="H73" s="120" t="s">
        <v>101</v>
      </c>
      <c r="I73" s="26">
        <f t="shared" si="14"/>
        <v>240.15</v>
      </c>
      <c r="J73" s="41">
        <v>47</v>
      </c>
      <c r="K73" s="41">
        <v>49</v>
      </c>
      <c r="L73" s="41">
        <v>49</v>
      </c>
      <c r="M73" s="41">
        <v>49.15</v>
      </c>
      <c r="N73" s="41">
        <v>46</v>
      </c>
      <c r="O73" s="120" t="s">
        <v>106</v>
      </c>
      <c r="P73" s="26">
        <f t="shared" si="15"/>
        <v>249.52</v>
      </c>
      <c r="Q73" s="152">
        <v>50</v>
      </c>
      <c r="R73" s="152">
        <v>50</v>
      </c>
      <c r="S73" s="132">
        <v>51</v>
      </c>
      <c r="T73" s="132">
        <v>50.52</v>
      </c>
      <c r="U73" s="41">
        <v>48</v>
      </c>
      <c r="V73" s="74">
        <v>3.9</v>
      </c>
      <c r="W73" s="14"/>
    </row>
    <row r="74" spans="1:23" s="2" customFormat="1" ht="18" customHeight="1">
      <c r="A74" s="14"/>
      <c r="B74" s="276"/>
      <c r="C74" s="248"/>
      <c r="D74" s="169">
        <v>11</v>
      </c>
      <c r="E74" s="1" t="s">
        <v>147</v>
      </c>
      <c r="F74" s="35">
        <v>8</v>
      </c>
      <c r="G74" s="73">
        <f>I74+P74-V74</f>
        <v>485.12</v>
      </c>
      <c r="H74" s="120" t="s">
        <v>106</v>
      </c>
      <c r="I74" s="26">
        <f t="shared" si="14"/>
        <v>246.27</v>
      </c>
      <c r="J74" s="41">
        <v>49</v>
      </c>
      <c r="K74" s="152">
        <v>50</v>
      </c>
      <c r="L74" s="152">
        <v>50</v>
      </c>
      <c r="M74" s="41">
        <v>49</v>
      </c>
      <c r="N74" s="41">
        <v>48.27</v>
      </c>
      <c r="O74" s="120" t="s">
        <v>104</v>
      </c>
      <c r="P74" s="26">
        <f t="shared" si="15"/>
        <v>241.25</v>
      </c>
      <c r="Q74" s="41">
        <v>48</v>
      </c>
      <c r="R74" s="41">
        <v>48</v>
      </c>
      <c r="S74" s="41">
        <v>49</v>
      </c>
      <c r="T74" s="41">
        <v>49</v>
      </c>
      <c r="U74" s="41">
        <v>47.25</v>
      </c>
      <c r="V74" s="74">
        <v>2.4</v>
      </c>
      <c r="W74" s="14"/>
    </row>
    <row r="75" spans="1:23" s="2" customFormat="1" ht="18" customHeight="1">
      <c r="A75" s="14"/>
      <c r="B75" s="276"/>
      <c r="C75" s="248"/>
      <c r="D75" s="169">
        <v>12</v>
      </c>
      <c r="E75" s="1" t="s">
        <v>77</v>
      </c>
      <c r="F75" s="35">
        <v>7</v>
      </c>
      <c r="G75" s="30">
        <f>I75+P75-V75</f>
        <v>480.64</v>
      </c>
      <c r="H75" s="120" t="s">
        <v>99</v>
      </c>
      <c r="I75" s="26">
        <f t="shared" si="14"/>
        <v>239.79</v>
      </c>
      <c r="J75" s="41">
        <v>49</v>
      </c>
      <c r="K75" s="41">
        <v>48</v>
      </c>
      <c r="L75" s="41">
        <v>48.79</v>
      </c>
      <c r="M75" s="41">
        <v>48</v>
      </c>
      <c r="N75" s="41">
        <v>46</v>
      </c>
      <c r="O75" s="120" t="s">
        <v>95</v>
      </c>
      <c r="P75" s="26">
        <f t="shared" si="15"/>
        <v>245.65</v>
      </c>
      <c r="Q75" s="152">
        <v>50</v>
      </c>
      <c r="R75" s="152">
        <v>50</v>
      </c>
      <c r="S75" s="152">
        <v>49.65</v>
      </c>
      <c r="T75" s="41">
        <v>49</v>
      </c>
      <c r="U75" s="41">
        <v>47</v>
      </c>
      <c r="V75" s="148">
        <v>4.8</v>
      </c>
      <c r="W75" s="14"/>
    </row>
    <row r="76" spans="1:23" s="2" customFormat="1" ht="18" customHeight="1">
      <c r="A76" s="14"/>
      <c r="B76" s="276"/>
      <c r="C76" s="248"/>
      <c r="D76" s="169">
        <v>13</v>
      </c>
      <c r="E76" s="1" t="s">
        <v>146</v>
      </c>
      <c r="F76" s="35">
        <v>6</v>
      </c>
      <c r="G76" s="30">
        <f>I76+P76-V76</f>
        <v>458.86</v>
      </c>
      <c r="H76" s="120" t="s">
        <v>104</v>
      </c>
      <c r="I76" s="26">
        <f t="shared" si="14"/>
        <v>225.92000000000002</v>
      </c>
      <c r="J76" s="41">
        <v>38</v>
      </c>
      <c r="K76" s="41">
        <v>46</v>
      </c>
      <c r="L76" s="41">
        <v>48</v>
      </c>
      <c r="M76" s="41">
        <v>47</v>
      </c>
      <c r="N76" s="41">
        <v>46.92</v>
      </c>
      <c r="O76" s="120" t="s">
        <v>101</v>
      </c>
      <c r="P76" s="26">
        <f t="shared" si="15"/>
        <v>236.54</v>
      </c>
      <c r="Q76" s="41">
        <v>47</v>
      </c>
      <c r="R76" s="41">
        <v>48</v>
      </c>
      <c r="S76" s="41">
        <v>48</v>
      </c>
      <c r="T76" s="41">
        <v>46</v>
      </c>
      <c r="U76" s="41">
        <v>47.54</v>
      </c>
      <c r="V76" s="74">
        <v>3.6</v>
      </c>
      <c r="W76" s="14"/>
    </row>
    <row r="77" spans="1:23" s="2" customFormat="1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</sheetData>
  <sortState ref="E27:V40">
    <sortCondition descending="1" ref="G27:G40"/>
  </sortState>
  <mergeCells count="152">
    <mergeCell ref="F59:G59"/>
    <mergeCell ref="H59:I59"/>
    <mergeCell ref="J59:K59"/>
    <mergeCell ref="L59:M59"/>
    <mergeCell ref="F57:G57"/>
    <mergeCell ref="H57:I57"/>
    <mergeCell ref="J57:K57"/>
    <mergeCell ref="L57:M57"/>
    <mergeCell ref="F58:G58"/>
    <mergeCell ref="H58:I58"/>
    <mergeCell ref="J58:K58"/>
    <mergeCell ref="L58:M58"/>
    <mergeCell ref="F55:G55"/>
    <mergeCell ref="H55:I55"/>
    <mergeCell ref="J55:K55"/>
    <mergeCell ref="L55:M55"/>
    <mergeCell ref="F56:G56"/>
    <mergeCell ref="H56:I56"/>
    <mergeCell ref="J56:K56"/>
    <mergeCell ref="L56:M56"/>
    <mergeCell ref="F53:G53"/>
    <mergeCell ref="H53:I53"/>
    <mergeCell ref="J53:K53"/>
    <mergeCell ref="L53:M53"/>
    <mergeCell ref="F54:G54"/>
    <mergeCell ref="H54:I54"/>
    <mergeCell ref="J54:K54"/>
    <mergeCell ref="L54:M54"/>
    <mergeCell ref="F51:G51"/>
    <mergeCell ref="H51:I51"/>
    <mergeCell ref="J51:K51"/>
    <mergeCell ref="L51:M51"/>
    <mergeCell ref="F52:G52"/>
    <mergeCell ref="H52:I52"/>
    <mergeCell ref="J52:K52"/>
    <mergeCell ref="L52:M52"/>
    <mergeCell ref="J49:K49"/>
    <mergeCell ref="L49:M49"/>
    <mergeCell ref="F50:G50"/>
    <mergeCell ref="H50:I50"/>
    <mergeCell ref="J50:K50"/>
    <mergeCell ref="L50:M50"/>
    <mergeCell ref="F22:G22"/>
    <mergeCell ref="H22:I22"/>
    <mergeCell ref="J22:K22"/>
    <mergeCell ref="L22:M22"/>
    <mergeCell ref="F19:G19"/>
    <mergeCell ref="H19:I19"/>
    <mergeCell ref="J19:K19"/>
    <mergeCell ref="L19:M19"/>
    <mergeCell ref="F20:G20"/>
    <mergeCell ref="H20:I20"/>
    <mergeCell ref="J20:K20"/>
    <mergeCell ref="L20:M20"/>
    <mergeCell ref="L15:M15"/>
    <mergeCell ref="F16:G16"/>
    <mergeCell ref="H16:I16"/>
    <mergeCell ref="J16:K16"/>
    <mergeCell ref="L16:M16"/>
    <mergeCell ref="F21:G21"/>
    <mergeCell ref="H21:I21"/>
    <mergeCell ref="J21:K21"/>
    <mergeCell ref="L21:M21"/>
    <mergeCell ref="R7:R8"/>
    <mergeCell ref="F13:G13"/>
    <mergeCell ref="H13:I13"/>
    <mergeCell ref="J13:K13"/>
    <mergeCell ref="L13:M13"/>
    <mergeCell ref="F14:G14"/>
    <mergeCell ref="H14:I14"/>
    <mergeCell ref="J14:K14"/>
    <mergeCell ref="L14:M14"/>
    <mergeCell ref="F11:G11"/>
    <mergeCell ref="H11:I11"/>
    <mergeCell ref="J11:K11"/>
    <mergeCell ref="L11:M11"/>
    <mergeCell ref="F12:G12"/>
    <mergeCell ref="H12:I12"/>
    <mergeCell ref="J12:K12"/>
    <mergeCell ref="L12:M12"/>
    <mergeCell ref="F25:F26"/>
    <mergeCell ref="G25:G26"/>
    <mergeCell ref="C44:C76"/>
    <mergeCell ref="D44:P44"/>
    <mergeCell ref="D45:D46"/>
    <mergeCell ref="F9:G9"/>
    <mergeCell ref="H9:I9"/>
    <mergeCell ref="J9:K9"/>
    <mergeCell ref="L9:M9"/>
    <mergeCell ref="F10:G10"/>
    <mergeCell ref="H10:I10"/>
    <mergeCell ref="J10:K10"/>
    <mergeCell ref="L10:M10"/>
    <mergeCell ref="F17:G17"/>
    <mergeCell ref="H17:I17"/>
    <mergeCell ref="J17:K17"/>
    <mergeCell ref="L17:M17"/>
    <mergeCell ref="F18:G18"/>
    <mergeCell ref="H18:I18"/>
    <mergeCell ref="J18:K18"/>
    <mergeCell ref="L18:M18"/>
    <mergeCell ref="F15:G15"/>
    <mergeCell ref="H15:I15"/>
    <mergeCell ref="J15:K15"/>
    <mergeCell ref="P45:Q45"/>
    <mergeCell ref="F47:G47"/>
    <mergeCell ref="H47:I47"/>
    <mergeCell ref="J47:K47"/>
    <mergeCell ref="L47:M47"/>
    <mergeCell ref="B2:D2"/>
    <mergeCell ref="E2:T2"/>
    <mergeCell ref="U2:V2"/>
    <mergeCell ref="B6:B76"/>
    <mergeCell ref="C6:C40"/>
    <mergeCell ref="D6:Q6"/>
    <mergeCell ref="D7:D8"/>
    <mergeCell ref="E7:E8"/>
    <mergeCell ref="F7:G8"/>
    <mergeCell ref="H7:I8"/>
    <mergeCell ref="J7:K8"/>
    <mergeCell ref="L7:M8"/>
    <mergeCell ref="N7:N8"/>
    <mergeCell ref="O7:O8"/>
    <mergeCell ref="P7:Q7"/>
    <mergeCell ref="D24:U24"/>
    <mergeCell ref="V24:V26"/>
    <mergeCell ref="D25:D26"/>
    <mergeCell ref="E25:E26"/>
    <mergeCell ref="F48:G48"/>
    <mergeCell ref="R45:R46"/>
    <mergeCell ref="H25:N25"/>
    <mergeCell ref="O25:U25"/>
    <mergeCell ref="D61:U61"/>
    <mergeCell ref="V61:V63"/>
    <mergeCell ref="D62:D63"/>
    <mergeCell ref="E62:E63"/>
    <mergeCell ref="F62:F63"/>
    <mergeCell ref="G62:G63"/>
    <mergeCell ref="H62:N62"/>
    <mergeCell ref="O62:U62"/>
    <mergeCell ref="H48:I48"/>
    <mergeCell ref="J48:K48"/>
    <mergeCell ref="L48:M48"/>
    <mergeCell ref="F49:G49"/>
    <mergeCell ref="H49:I49"/>
    <mergeCell ref="E45:E46"/>
    <mergeCell ref="F45:G46"/>
    <mergeCell ref="H45:I46"/>
    <mergeCell ref="J45:K46"/>
    <mergeCell ref="L45:M46"/>
    <mergeCell ref="N45:N46"/>
    <mergeCell ref="O45:O46"/>
  </mergeCells>
  <pageMargins left="0.7" right="0.7" top="0.78740157499999996" bottom="0.78740157499999996" header="0.3" footer="0.3"/>
  <pageSetup paperSize="9" orientation="portrait" r:id="rId1"/>
  <ignoredErrors>
    <ignoredError sqref="P64:P76 P27:P40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X81"/>
  <sheetViews>
    <sheetView topLeftCell="E52" zoomScale="90" zoomScaleNormal="90" workbookViewId="0">
      <selection activeCell="F67" sqref="F67:F80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6" width="9.7109375" style="9" customWidth="1"/>
    <col min="17" max="23" width="9.7109375" style="2" customWidth="1"/>
    <col min="24" max="24" width="4.5703125" style="2" customWidth="1"/>
  </cols>
  <sheetData>
    <row r="1" spans="1:23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  <c r="W1" s="16"/>
    </row>
    <row r="2" spans="1:23" ht="43.5" customHeight="1">
      <c r="A2" s="14"/>
      <c r="B2" s="224" t="s">
        <v>46</v>
      </c>
      <c r="C2" s="224"/>
      <c r="D2" s="224"/>
      <c r="E2" s="223" t="s">
        <v>190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19" t="s">
        <v>38</v>
      </c>
      <c r="V2" s="219"/>
      <c r="W2" s="16"/>
    </row>
    <row r="3" spans="1:23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/>
      <c r="Q3" s="5"/>
      <c r="R3" s="16"/>
      <c r="S3" s="16"/>
      <c r="T3" s="16"/>
      <c r="U3" s="16"/>
      <c r="V3" s="16"/>
      <c r="W3" s="16"/>
    </row>
    <row r="4" spans="1:23" s="2" customFormat="1" ht="12.75">
      <c r="A4" s="42"/>
      <c r="B4" s="32"/>
      <c r="C4" s="42"/>
      <c r="D4" s="32"/>
      <c r="E4" s="42"/>
      <c r="F4" s="32"/>
      <c r="G4" s="42"/>
      <c r="H4" s="42"/>
      <c r="I4" s="32"/>
      <c r="J4" s="42"/>
      <c r="K4" s="32"/>
      <c r="L4" s="42"/>
      <c r="M4" s="32"/>
      <c r="N4" s="42"/>
      <c r="O4" s="42"/>
      <c r="P4" s="32"/>
      <c r="Q4" s="42"/>
      <c r="R4" s="32"/>
      <c r="S4" s="42"/>
      <c r="T4" s="32"/>
      <c r="U4" s="42"/>
      <c r="V4" s="32"/>
      <c r="W4" s="42"/>
    </row>
    <row r="5" spans="1:23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2" customFormat="1" ht="18" customHeight="1">
      <c r="A6" s="14"/>
      <c r="B6" s="276">
        <v>40228</v>
      </c>
      <c r="C6" s="248" t="s">
        <v>56</v>
      </c>
      <c r="D6" s="252" t="s">
        <v>180</v>
      </c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16"/>
      <c r="S6" s="16"/>
      <c r="T6" s="16"/>
      <c r="U6" s="16"/>
      <c r="V6" s="16"/>
      <c r="W6" s="5"/>
    </row>
    <row r="7" spans="1:23" s="2" customFormat="1" ht="18" customHeight="1">
      <c r="A7" s="14"/>
      <c r="B7" s="276"/>
      <c r="C7" s="248"/>
      <c r="D7" s="245" t="s">
        <v>1</v>
      </c>
      <c r="E7" s="239" t="s">
        <v>15</v>
      </c>
      <c r="F7" s="249" t="s">
        <v>59</v>
      </c>
      <c r="G7" s="249"/>
      <c r="H7" s="239" t="s">
        <v>5</v>
      </c>
      <c r="I7" s="239"/>
      <c r="J7" s="234" t="s">
        <v>0</v>
      </c>
      <c r="K7" s="234"/>
      <c r="L7" s="249" t="s">
        <v>11</v>
      </c>
      <c r="M7" s="249"/>
      <c r="N7" s="250" t="s">
        <v>30</v>
      </c>
      <c r="O7" s="251" t="s">
        <v>3</v>
      </c>
      <c r="P7" s="277" t="s">
        <v>109</v>
      </c>
      <c r="Q7" s="277"/>
      <c r="R7" s="285" t="s">
        <v>87</v>
      </c>
      <c r="S7" s="16"/>
      <c r="T7" s="16"/>
      <c r="U7" s="16"/>
      <c r="V7" s="16"/>
      <c r="W7" s="5"/>
    </row>
    <row r="8" spans="1:23" s="2" customFormat="1" ht="18" customHeight="1">
      <c r="A8" s="14"/>
      <c r="B8" s="276"/>
      <c r="C8" s="248"/>
      <c r="D8" s="245"/>
      <c r="E8" s="239"/>
      <c r="F8" s="249"/>
      <c r="G8" s="249"/>
      <c r="H8" s="239"/>
      <c r="I8" s="239"/>
      <c r="J8" s="234"/>
      <c r="K8" s="234"/>
      <c r="L8" s="249"/>
      <c r="M8" s="249"/>
      <c r="N8" s="250"/>
      <c r="O8" s="251"/>
      <c r="P8" s="186" t="s">
        <v>107</v>
      </c>
      <c r="Q8" s="186" t="s">
        <v>108</v>
      </c>
      <c r="R8" s="285"/>
      <c r="S8" s="16"/>
      <c r="T8" s="16"/>
      <c r="U8" s="16"/>
      <c r="V8" s="16"/>
      <c r="W8" s="5"/>
    </row>
    <row r="9" spans="1:23" s="2" customFormat="1" ht="18" customHeight="1">
      <c r="A9" s="14"/>
      <c r="B9" s="276"/>
      <c r="C9" s="248"/>
      <c r="D9" s="184">
        <v>1</v>
      </c>
      <c r="E9" s="1" t="s">
        <v>148</v>
      </c>
      <c r="F9" s="236" t="s">
        <v>188</v>
      </c>
      <c r="G9" s="237"/>
      <c r="H9" s="236" t="s">
        <v>165</v>
      </c>
      <c r="I9" s="237"/>
      <c r="J9" s="236" t="s">
        <v>189</v>
      </c>
      <c r="K9" s="237"/>
      <c r="L9" s="236" t="s">
        <v>129</v>
      </c>
      <c r="M9" s="237"/>
      <c r="N9" s="34" t="s">
        <v>167</v>
      </c>
      <c r="O9" s="88">
        <v>6.6539999999999999</v>
      </c>
      <c r="P9" s="156"/>
      <c r="Q9" s="156"/>
      <c r="R9" s="68">
        <v>3</v>
      </c>
      <c r="S9" s="16"/>
      <c r="T9" s="16"/>
      <c r="U9" s="16"/>
      <c r="V9" s="16"/>
      <c r="W9" s="5"/>
    </row>
    <row r="10" spans="1:23" s="2" customFormat="1" ht="18" customHeight="1">
      <c r="A10" s="14"/>
      <c r="B10" s="276"/>
      <c r="C10" s="248"/>
      <c r="D10" s="184">
        <v>2</v>
      </c>
      <c r="E10" s="1" t="s">
        <v>81</v>
      </c>
      <c r="F10" s="236" t="s">
        <v>70</v>
      </c>
      <c r="G10" s="237"/>
      <c r="H10" s="236" t="s">
        <v>179</v>
      </c>
      <c r="I10" s="237"/>
      <c r="J10" s="236" t="s">
        <v>67</v>
      </c>
      <c r="K10" s="237"/>
      <c r="L10" s="236" t="s">
        <v>75</v>
      </c>
      <c r="M10" s="237"/>
      <c r="N10" s="34" t="s">
        <v>24</v>
      </c>
      <c r="O10" s="88">
        <v>6.6559999999999997</v>
      </c>
      <c r="P10" s="157">
        <f>O10-$O$9</f>
        <v>1.9999999999997797E-3</v>
      </c>
      <c r="Q10" s="156"/>
      <c r="R10" s="70">
        <v>5</v>
      </c>
      <c r="S10" s="16"/>
      <c r="T10" s="16"/>
      <c r="U10" s="16"/>
      <c r="V10" s="16"/>
      <c r="W10" s="5"/>
    </row>
    <row r="11" spans="1:23" s="2" customFormat="1" ht="18" customHeight="1">
      <c r="A11" s="14"/>
      <c r="B11" s="276"/>
      <c r="C11" s="248"/>
      <c r="D11" s="184">
        <v>3</v>
      </c>
      <c r="E11" s="1" t="s">
        <v>77</v>
      </c>
      <c r="F11" s="236" t="s">
        <v>74</v>
      </c>
      <c r="G11" s="237"/>
      <c r="H11" s="236" t="s">
        <v>37</v>
      </c>
      <c r="I11" s="237"/>
      <c r="J11" s="236" t="s">
        <v>67</v>
      </c>
      <c r="K11" s="237"/>
      <c r="L11" s="236" t="s">
        <v>41</v>
      </c>
      <c r="M11" s="237"/>
      <c r="N11" s="34" t="s">
        <v>24</v>
      </c>
      <c r="O11" s="88">
        <v>6.6630000000000003</v>
      </c>
      <c r="P11" s="157">
        <f t="shared" ref="P11:P16" si="0">O11-$O$9</f>
        <v>9.0000000000003411E-3</v>
      </c>
      <c r="Q11" s="157">
        <f>O11-O10</f>
        <v>7.0000000000005613E-3</v>
      </c>
      <c r="R11" s="67">
        <v>2</v>
      </c>
      <c r="S11" s="16"/>
      <c r="T11" s="16"/>
      <c r="U11" s="16"/>
      <c r="V11" s="16"/>
      <c r="W11" s="5"/>
    </row>
    <row r="12" spans="1:23" s="2" customFormat="1" ht="18" customHeight="1">
      <c r="A12" s="14"/>
      <c r="B12" s="276"/>
      <c r="C12" s="248"/>
      <c r="D12" s="184">
        <v>4</v>
      </c>
      <c r="E12" s="1" t="s">
        <v>124</v>
      </c>
      <c r="F12" s="236" t="s">
        <v>78</v>
      </c>
      <c r="G12" s="237"/>
      <c r="H12" s="236" t="s">
        <v>39</v>
      </c>
      <c r="I12" s="237"/>
      <c r="J12" s="236" t="s">
        <v>67</v>
      </c>
      <c r="K12" s="237"/>
      <c r="L12" s="236" t="s">
        <v>123</v>
      </c>
      <c r="M12" s="237"/>
      <c r="N12" s="34" t="s">
        <v>24</v>
      </c>
      <c r="O12" s="88">
        <v>6.6859999999999999</v>
      </c>
      <c r="P12" s="159">
        <f t="shared" si="0"/>
        <v>3.2000000000000028E-2</v>
      </c>
      <c r="Q12" s="159">
        <f t="shared" ref="Q12:Q16" si="1">O12-O11</f>
        <v>2.2999999999999687E-2</v>
      </c>
      <c r="R12" s="66">
        <v>1</v>
      </c>
      <c r="S12" s="16"/>
      <c r="T12" s="66">
        <v>1</v>
      </c>
      <c r="U12" s="16"/>
      <c r="V12" s="16"/>
      <c r="W12" s="5"/>
    </row>
    <row r="13" spans="1:23" s="2" customFormat="1" ht="18" customHeight="1">
      <c r="A13" s="14"/>
      <c r="B13" s="276"/>
      <c r="C13" s="248"/>
      <c r="D13" s="184">
        <v>5</v>
      </c>
      <c r="E13" s="1" t="s">
        <v>177</v>
      </c>
      <c r="F13" s="236" t="s">
        <v>179</v>
      </c>
      <c r="G13" s="237"/>
      <c r="H13" s="236" t="s">
        <v>114</v>
      </c>
      <c r="I13" s="237"/>
      <c r="J13" s="236" t="s">
        <v>67</v>
      </c>
      <c r="K13" s="237"/>
      <c r="L13" s="236" t="s">
        <v>75</v>
      </c>
      <c r="M13" s="237"/>
      <c r="N13" s="34" t="s">
        <v>24</v>
      </c>
      <c r="O13" s="88">
        <v>6.702</v>
      </c>
      <c r="P13" s="159">
        <f t="shared" si="0"/>
        <v>4.8000000000000043E-2</v>
      </c>
      <c r="Q13" s="159">
        <f t="shared" si="1"/>
        <v>1.6000000000000014E-2</v>
      </c>
      <c r="R13" s="150">
        <v>7</v>
      </c>
      <c r="S13" s="16"/>
      <c r="T13" s="67">
        <v>2</v>
      </c>
      <c r="U13" s="16"/>
      <c r="V13" s="16"/>
      <c r="W13" s="5"/>
    </row>
    <row r="14" spans="1:23" s="2" customFormat="1" ht="18" customHeight="1">
      <c r="A14" s="14"/>
      <c r="B14" s="276"/>
      <c r="C14" s="248"/>
      <c r="D14" s="184">
        <v>6</v>
      </c>
      <c r="E14" s="1" t="s">
        <v>125</v>
      </c>
      <c r="F14" s="236" t="s">
        <v>114</v>
      </c>
      <c r="G14" s="237"/>
      <c r="H14" s="236" t="s">
        <v>40</v>
      </c>
      <c r="I14" s="237"/>
      <c r="J14" s="236" t="s">
        <v>67</v>
      </c>
      <c r="K14" s="237"/>
      <c r="L14" s="236" t="s">
        <v>128</v>
      </c>
      <c r="M14" s="237"/>
      <c r="N14" s="34" t="s">
        <v>24</v>
      </c>
      <c r="O14" s="88">
        <v>6.734</v>
      </c>
      <c r="P14" s="159">
        <f t="shared" si="0"/>
        <v>8.0000000000000071E-2</v>
      </c>
      <c r="Q14" s="159">
        <f t="shared" si="1"/>
        <v>3.2000000000000028E-2</v>
      </c>
      <c r="R14" s="192">
        <v>6</v>
      </c>
      <c r="S14" s="16"/>
      <c r="T14" s="68">
        <v>3</v>
      </c>
      <c r="U14" s="16"/>
      <c r="V14" s="16"/>
      <c r="W14" s="5"/>
    </row>
    <row r="15" spans="1:23" s="2" customFormat="1" ht="18" customHeight="1" thickBot="1">
      <c r="A15" s="14"/>
      <c r="B15" s="276"/>
      <c r="C15" s="248"/>
      <c r="D15" s="93">
        <v>7</v>
      </c>
      <c r="E15" s="94" t="s">
        <v>146</v>
      </c>
      <c r="F15" s="256" t="s">
        <v>165</v>
      </c>
      <c r="G15" s="257"/>
      <c r="H15" s="256" t="s">
        <v>71</v>
      </c>
      <c r="I15" s="257"/>
      <c r="J15" s="256" t="s">
        <v>67</v>
      </c>
      <c r="K15" s="257"/>
      <c r="L15" s="256" t="s">
        <v>129</v>
      </c>
      <c r="M15" s="257"/>
      <c r="N15" s="95" t="s">
        <v>68</v>
      </c>
      <c r="O15" s="136">
        <v>6.766</v>
      </c>
      <c r="P15" s="161">
        <f t="shared" si="0"/>
        <v>0.1120000000000001</v>
      </c>
      <c r="Q15" s="159">
        <f t="shared" si="1"/>
        <v>3.2000000000000028E-2</v>
      </c>
      <c r="R15" s="69">
        <v>4</v>
      </c>
      <c r="S15" s="16"/>
      <c r="T15" s="69">
        <v>4</v>
      </c>
      <c r="U15" s="16"/>
      <c r="V15" s="16"/>
      <c r="W15" s="5"/>
    </row>
    <row r="16" spans="1:23" s="2" customFormat="1" ht="18" customHeight="1" thickTop="1">
      <c r="A16" s="14"/>
      <c r="B16" s="276"/>
      <c r="C16" s="248"/>
      <c r="D16" s="90">
        <v>8</v>
      </c>
      <c r="E16" s="57" t="s">
        <v>54</v>
      </c>
      <c r="F16" s="246" t="s">
        <v>66</v>
      </c>
      <c r="G16" s="247"/>
      <c r="H16" s="246" t="s">
        <v>2</v>
      </c>
      <c r="I16" s="247"/>
      <c r="J16" s="246" t="s">
        <v>132</v>
      </c>
      <c r="K16" s="247"/>
      <c r="L16" s="246" t="s">
        <v>128</v>
      </c>
      <c r="M16" s="247"/>
      <c r="N16" s="91" t="s">
        <v>68</v>
      </c>
      <c r="O16" s="134">
        <v>6.7939999999999996</v>
      </c>
      <c r="P16" s="163">
        <f t="shared" si="0"/>
        <v>0.13999999999999968</v>
      </c>
      <c r="Q16" s="159">
        <f t="shared" si="1"/>
        <v>2.7999999999999581E-2</v>
      </c>
      <c r="R16" s="68">
        <v>3</v>
      </c>
      <c r="S16" s="16"/>
      <c r="T16" s="70">
        <v>5</v>
      </c>
      <c r="U16" s="16"/>
      <c r="V16" s="16"/>
      <c r="W16" s="5"/>
    </row>
    <row r="17" spans="1:23" s="2" customFormat="1" ht="18" customHeight="1">
      <c r="A17" s="14"/>
      <c r="B17" s="276"/>
      <c r="C17" s="248"/>
      <c r="D17" s="184">
        <v>9</v>
      </c>
      <c r="E17" s="1" t="s">
        <v>113</v>
      </c>
      <c r="F17" s="236" t="s">
        <v>39</v>
      </c>
      <c r="G17" s="237"/>
      <c r="H17" s="236" t="s">
        <v>74</v>
      </c>
      <c r="I17" s="237"/>
      <c r="J17" s="236" t="s">
        <v>67</v>
      </c>
      <c r="K17" s="237"/>
      <c r="L17" s="236" t="s">
        <v>126</v>
      </c>
      <c r="M17" s="237"/>
      <c r="N17" s="34" t="s">
        <v>24</v>
      </c>
      <c r="O17" s="89">
        <v>6.8220000000000001</v>
      </c>
      <c r="P17" s="160">
        <f t="shared" ref="P17:P23" si="2">O17-$O$9</f>
        <v>0.16800000000000015</v>
      </c>
      <c r="Q17" s="159">
        <f t="shared" ref="Q17:Q23" si="3">O17-O16</f>
        <v>2.8000000000000469E-2</v>
      </c>
      <c r="R17" s="67">
        <v>2</v>
      </c>
      <c r="S17" s="16"/>
      <c r="T17" s="192">
        <v>6</v>
      </c>
      <c r="U17" s="16"/>
      <c r="V17" s="16"/>
      <c r="W17" s="5"/>
    </row>
    <row r="18" spans="1:23" s="2" customFormat="1" ht="18" customHeight="1">
      <c r="A18" s="14"/>
      <c r="B18" s="276"/>
      <c r="C18" s="248"/>
      <c r="D18" s="184">
        <v>10</v>
      </c>
      <c r="E18" s="1" t="s">
        <v>76</v>
      </c>
      <c r="F18" s="236" t="s">
        <v>2</v>
      </c>
      <c r="G18" s="237"/>
      <c r="H18" s="236" t="s">
        <v>70</v>
      </c>
      <c r="I18" s="237"/>
      <c r="J18" s="236" t="s">
        <v>65</v>
      </c>
      <c r="K18" s="237"/>
      <c r="L18" s="236" t="s">
        <v>191</v>
      </c>
      <c r="M18" s="237"/>
      <c r="N18" s="34" t="s">
        <v>167</v>
      </c>
      <c r="O18" s="89">
        <v>6.8380000000000001</v>
      </c>
      <c r="P18" s="160">
        <f t="shared" si="2"/>
        <v>0.18400000000000016</v>
      </c>
      <c r="Q18" s="159">
        <f t="shared" si="3"/>
        <v>1.6000000000000014E-2</v>
      </c>
      <c r="R18" s="150">
        <v>7</v>
      </c>
      <c r="S18" s="16"/>
      <c r="T18" s="150">
        <v>7</v>
      </c>
      <c r="U18" s="16"/>
      <c r="V18" s="16"/>
      <c r="W18" s="5"/>
    </row>
    <row r="19" spans="1:23" s="2" customFormat="1" ht="18" customHeight="1">
      <c r="A19" s="14"/>
      <c r="B19" s="276"/>
      <c r="C19" s="248"/>
      <c r="D19" s="184">
        <v>11</v>
      </c>
      <c r="E19" s="1" t="s">
        <v>83</v>
      </c>
      <c r="F19" s="236" t="s">
        <v>85</v>
      </c>
      <c r="G19" s="237"/>
      <c r="H19" s="236" t="s">
        <v>84</v>
      </c>
      <c r="I19" s="237"/>
      <c r="J19" s="236" t="s">
        <v>192</v>
      </c>
      <c r="K19" s="237"/>
      <c r="L19" s="236" t="s">
        <v>41</v>
      </c>
      <c r="M19" s="237"/>
      <c r="N19" s="34" t="s">
        <v>68</v>
      </c>
      <c r="O19" s="89">
        <v>6.859</v>
      </c>
      <c r="P19" s="160">
        <f t="shared" si="2"/>
        <v>0.20500000000000007</v>
      </c>
      <c r="Q19" s="159">
        <f t="shared" si="3"/>
        <v>2.0999999999999908E-2</v>
      </c>
      <c r="R19" s="69">
        <v>4</v>
      </c>
      <c r="S19" s="16"/>
      <c r="T19" s="151">
        <v>8</v>
      </c>
      <c r="U19" s="16"/>
      <c r="V19" s="16"/>
      <c r="W19" s="5"/>
    </row>
    <row r="20" spans="1:23" s="2" customFormat="1" ht="18" customHeight="1">
      <c r="A20" s="14"/>
      <c r="B20" s="276"/>
      <c r="C20" s="248"/>
      <c r="D20" s="184">
        <v>12</v>
      </c>
      <c r="E20" s="1" t="s">
        <v>115</v>
      </c>
      <c r="F20" s="236" t="s">
        <v>84</v>
      </c>
      <c r="G20" s="237"/>
      <c r="H20" s="236" t="s">
        <v>85</v>
      </c>
      <c r="I20" s="237"/>
      <c r="J20" s="236" t="s">
        <v>132</v>
      </c>
      <c r="K20" s="237"/>
      <c r="L20" s="236" t="s">
        <v>182</v>
      </c>
      <c r="M20" s="237"/>
      <c r="N20" s="34" t="s">
        <v>68</v>
      </c>
      <c r="O20" s="89">
        <v>6.8639999999999999</v>
      </c>
      <c r="P20" s="160">
        <f t="shared" si="2"/>
        <v>0.20999999999999996</v>
      </c>
      <c r="Q20" s="157">
        <f t="shared" si="3"/>
        <v>4.9999999999998934E-3</v>
      </c>
      <c r="R20" s="70">
        <v>5</v>
      </c>
      <c r="S20" s="16"/>
      <c r="T20" s="16"/>
      <c r="U20" s="16"/>
      <c r="V20" s="16"/>
      <c r="W20" s="5"/>
    </row>
    <row r="21" spans="1:23" s="2" customFormat="1" ht="18" customHeight="1">
      <c r="A21" s="14"/>
      <c r="B21" s="276"/>
      <c r="C21" s="248"/>
      <c r="D21" s="184">
        <v>13</v>
      </c>
      <c r="E21" s="1" t="s">
        <v>121</v>
      </c>
      <c r="F21" s="236" t="s">
        <v>37</v>
      </c>
      <c r="G21" s="237"/>
      <c r="H21" s="236" t="s">
        <v>66</v>
      </c>
      <c r="I21" s="237"/>
      <c r="J21" s="236" t="s">
        <v>67</v>
      </c>
      <c r="K21" s="237"/>
      <c r="L21" s="236" t="s">
        <v>41</v>
      </c>
      <c r="M21" s="237"/>
      <c r="N21" s="34" t="s">
        <v>167</v>
      </c>
      <c r="O21" s="89">
        <v>6.9089999999999998</v>
      </c>
      <c r="P21" s="160">
        <f t="shared" si="2"/>
        <v>0.25499999999999989</v>
      </c>
      <c r="Q21" s="159">
        <f t="shared" si="3"/>
        <v>4.4999999999999929E-2</v>
      </c>
      <c r="R21" s="66">
        <v>1</v>
      </c>
      <c r="S21" s="16"/>
      <c r="T21" s="16"/>
      <c r="U21" s="16"/>
      <c r="V21" s="16"/>
      <c r="W21" s="5"/>
    </row>
    <row r="22" spans="1:23" s="2" customFormat="1" ht="18" customHeight="1">
      <c r="A22" s="14"/>
      <c r="B22" s="276"/>
      <c r="C22" s="248"/>
      <c r="D22" s="184">
        <v>14</v>
      </c>
      <c r="E22" s="1" t="s">
        <v>122</v>
      </c>
      <c r="F22" s="236" t="s">
        <v>40</v>
      </c>
      <c r="G22" s="237"/>
      <c r="H22" s="236" t="s">
        <v>78</v>
      </c>
      <c r="I22" s="237"/>
      <c r="J22" s="236" t="s">
        <v>88</v>
      </c>
      <c r="K22" s="237"/>
      <c r="L22" s="236" t="s">
        <v>128</v>
      </c>
      <c r="M22" s="237"/>
      <c r="N22" s="34" t="s">
        <v>24</v>
      </c>
      <c r="O22" s="89">
        <v>6.9989999999999997</v>
      </c>
      <c r="P22" s="160">
        <f t="shared" si="2"/>
        <v>0.34499999999999975</v>
      </c>
      <c r="Q22" s="159">
        <f t="shared" si="3"/>
        <v>8.9999999999999858E-2</v>
      </c>
      <c r="R22" s="151">
        <v>8</v>
      </c>
      <c r="S22" s="16"/>
      <c r="T22" s="16"/>
      <c r="U22" s="16"/>
      <c r="V22" s="16"/>
      <c r="W22" s="5"/>
    </row>
    <row r="23" spans="1:23" s="2" customFormat="1" ht="15.75">
      <c r="A23" s="14"/>
      <c r="B23" s="276"/>
      <c r="C23" s="248"/>
      <c r="D23" s="184">
        <v>15</v>
      </c>
      <c r="E23" s="1" t="s">
        <v>147</v>
      </c>
      <c r="F23" s="236" t="s">
        <v>71</v>
      </c>
      <c r="G23" s="237"/>
      <c r="H23" s="236" t="s">
        <v>188</v>
      </c>
      <c r="I23" s="237"/>
      <c r="J23" s="236" t="s">
        <v>138</v>
      </c>
      <c r="K23" s="237"/>
      <c r="L23" s="236" t="s">
        <v>41</v>
      </c>
      <c r="M23" s="237"/>
      <c r="N23" s="34" t="s">
        <v>167</v>
      </c>
      <c r="O23" s="31">
        <v>7.03</v>
      </c>
      <c r="P23" s="160">
        <f t="shared" si="2"/>
        <v>0.37600000000000033</v>
      </c>
      <c r="Q23" s="159">
        <f t="shared" si="3"/>
        <v>3.1000000000000583E-2</v>
      </c>
      <c r="R23" s="192">
        <v>6</v>
      </c>
      <c r="S23" s="16"/>
      <c r="T23" s="16"/>
      <c r="U23" s="16"/>
      <c r="V23" s="16"/>
      <c r="W23" s="5"/>
    </row>
    <row r="24" spans="1:23" s="2" customFormat="1" ht="18" customHeight="1">
      <c r="A24" s="14"/>
      <c r="B24" s="276"/>
      <c r="C24" s="24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6"/>
      <c r="W24" s="5"/>
    </row>
    <row r="25" spans="1:23" s="2" customFormat="1" ht="18" customHeight="1">
      <c r="A25" s="14"/>
      <c r="B25" s="276"/>
      <c r="C25" s="248"/>
      <c r="D25" s="244" t="s">
        <v>23</v>
      </c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38" t="s">
        <v>86</v>
      </c>
      <c r="W25" s="14"/>
    </row>
    <row r="26" spans="1:23" s="2" customFormat="1" ht="18" customHeight="1">
      <c r="A26" s="14"/>
      <c r="B26" s="276"/>
      <c r="C26" s="248"/>
      <c r="D26" s="245" t="s">
        <v>1</v>
      </c>
      <c r="E26" s="239" t="s">
        <v>15</v>
      </c>
      <c r="F26" s="240" t="s">
        <v>48</v>
      </c>
      <c r="G26" s="242" t="s">
        <v>20</v>
      </c>
      <c r="H26" s="253" t="s">
        <v>17</v>
      </c>
      <c r="I26" s="254"/>
      <c r="J26" s="254"/>
      <c r="K26" s="254"/>
      <c r="L26" s="254"/>
      <c r="M26" s="254"/>
      <c r="N26" s="255"/>
      <c r="O26" s="253" t="s">
        <v>18</v>
      </c>
      <c r="P26" s="254"/>
      <c r="Q26" s="254"/>
      <c r="R26" s="254"/>
      <c r="S26" s="254"/>
      <c r="T26" s="254"/>
      <c r="U26" s="255"/>
      <c r="V26" s="238"/>
      <c r="W26" s="14"/>
    </row>
    <row r="27" spans="1:23" s="2" customFormat="1" ht="18" customHeight="1">
      <c r="A27" s="14"/>
      <c r="B27" s="276"/>
      <c r="C27" s="248"/>
      <c r="D27" s="245"/>
      <c r="E27" s="239"/>
      <c r="F27" s="241"/>
      <c r="G27" s="242"/>
      <c r="H27" s="120" t="s">
        <v>92</v>
      </c>
      <c r="I27" s="33" t="s">
        <v>19</v>
      </c>
      <c r="J27" s="22">
        <v>1</v>
      </c>
      <c r="K27" s="19">
        <v>2</v>
      </c>
      <c r="L27" s="20">
        <v>3</v>
      </c>
      <c r="M27" s="21">
        <v>4</v>
      </c>
      <c r="N27" s="27">
        <v>5</v>
      </c>
      <c r="O27" s="120" t="s">
        <v>92</v>
      </c>
      <c r="P27" s="33" t="s">
        <v>19</v>
      </c>
      <c r="Q27" s="22">
        <v>1</v>
      </c>
      <c r="R27" s="19">
        <v>2</v>
      </c>
      <c r="S27" s="20">
        <v>3</v>
      </c>
      <c r="T27" s="21">
        <v>4</v>
      </c>
      <c r="U27" s="27">
        <v>5</v>
      </c>
      <c r="V27" s="238"/>
      <c r="W27" s="14"/>
    </row>
    <row r="28" spans="1:23" s="2" customFormat="1" ht="18" customHeight="1">
      <c r="A28" s="14"/>
      <c r="B28" s="276"/>
      <c r="C28" s="248"/>
      <c r="D28" s="184">
        <v>1</v>
      </c>
      <c r="E28" s="1" t="s">
        <v>81</v>
      </c>
      <c r="F28" s="35">
        <v>20</v>
      </c>
      <c r="G28" s="146">
        <f t="shared" ref="G28:G37" si="4">I28+P28-V28</f>
        <v>519.33000000000004</v>
      </c>
      <c r="H28" s="120" t="s">
        <v>103</v>
      </c>
      <c r="I28" s="97">
        <f t="shared" ref="I28:I42" si="5">SUM(J28:N28)</f>
        <v>260.3</v>
      </c>
      <c r="J28" s="189">
        <v>52</v>
      </c>
      <c r="K28" s="130">
        <v>53</v>
      </c>
      <c r="L28" s="130">
        <v>53.3</v>
      </c>
      <c r="M28" s="189">
        <v>52</v>
      </c>
      <c r="N28" s="194">
        <v>50</v>
      </c>
      <c r="O28" s="120" t="s">
        <v>194</v>
      </c>
      <c r="P28" s="99">
        <f t="shared" ref="P28:P42" si="6">SUM(Q28:U28)</f>
        <v>259.33</v>
      </c>
      <c r="Q28" s="189">
        <v>52</v>
      </c>
      <c r="R28" s="130">
        <v>53</v>
      </c>
      <c r="S28" s="130">
        <v>53.33</v>
      </c>
      <c r="T28" s="189">
        <v>52</v>
      </c>
      <c r="U28" s="191">
        <v>49</v>
      </c>
      <c r="V28" s="147">
        <v>0.3</v>
      </c>
      <c r="W28" s="14"/>
    </row>
    <row r="29" spans="1:23" s="2" customFormat="1" ht="18" customHeight="1">
      <c r="A29" s="14"/>
      <c r="B29" s="276"/>
      <c r="C29" s="248"/>
      <c r="D29" s="184">
        <v>2</v>
      </c>
      <c r="E29" s="1" t="s">
        <v>148</v>
      </c>
      <c r="F29" s="35">
        <v>18</v>
      </c>
      <c r="G29" s="146">
        <f t="shared" si="4"/>
        <v>515.75</v>
      </c>
      <c r="H29" s="120" t="s">
        <v>193</v>
      </c>
      <c r="I29" s="99">
        <f t="shared" si="5"/>
        <v>257.52999999999997</v>
      </c>
      <c r="J29" s="189">
        <v>51.53</v>
      </c>
      <c r="K29" s="189">
        <v>52</v>
      </c>
      <c r="L29" s="189">
        <v>52</v>
      </c>
      <c r="M29" s="189">
        <v>52</v>
      </c>
      <c r="N29" s="194">
        <v>50</v>
      </c>
      <c r="O29" s="120" t="s">
        <v>169</v>
      </c>
      <c r="P29" s="98">
        <f t="shared" si="6"/>
        <v>259.72000000000003</v>
      </c>
      <c r="Q29" s="130">
        <v>52.72</v>
      </c>
      <c r="R29" s="130">
        <v>53</v>
      </c>
      <c r="S29" s="189">
        <v>52</v>
      </c>
      <c r="T29" s="189">
        <v>52</v>
      </c>
      <c r="U29" s="194">
        <v>50</v>
      </c>
      <c r="V29" s="193">
        <v>1.5</v>
      </c>
      <c r="W29" s="14"/>
    </row>
    <row r="30" spans="1:23" s="2" customFormat="1" ht="18" customHeight="1">
      <c r="A30" s="14"/>
      <c r="B30" s="276"/>
      <c r="C30" s="248"/>
      <c r="D30" s="184">
        <v>3</v>
      </c>
      <c r="E30" s="1" t="s">
        <v>113</v>
      </c>
      <c r="F30" s="35">
        <v>16</v>
      </c>
      <c r="G30" s="146">
        <f t="shared" si="4"/>
        <v>512.72</v>
      </c>
      <c r="H30" s="120" t="s">
        <v>94</v>
      </c>
      <c r="I30" s="100">
        <f t="shared" si="5"/>
        <v>254.6</v>
      </c>
      <c r="J30" s="194">
        <v>50</v>
      </c>
      <c r="K30" s="190">
        <v>51</v>
      </c>
      <c r="L30" s="189">
        <v>52</v>
      </c>
      <c r="M30" s="189">
        <v>51.6</v>
      </c>
      <c r="N30" s="194">
        <v>50</v>
      </c>
      <c r="O30" s="120" t="s">
        <v>95</v>
      </c>
      <c r="P30" s="97">
        <f t="shared" si="6"/>
        <v>260.52</v>
      </c>
      <c r="Q30" s="130">
        <v>53</v>
      </c>
      <c r="R30" s="189">
        <v>52</v>
      </c>
      <c r="S30" s="130">
        <v>53</v>
      </c>
      <c r="T30" s="130">
        <v>52.52</v>
      </c>
      <c r="U30" s="194">
        <v>50</v>
      </c>
      <c r="V30" s="193">
        <v>2.4</v>
      </c>
      <c r="W30" s="14"/>
    </row>
    <row r="31" spans="1:23" s="2" customFormat="1" ht="18" customHeight="1">
      <c r="A31" s="14"/>
      <c r="B31" s="276"/>
      <c r="C31" s="248"/>
      <c r="D31" s="184">
        <v>4</v>
      </c>
      <c r="E31" s="1" t="s">
        <v>125</v>
      </c>
      <c r="F31" s="35">
        <v>15</v>
      </c>
      <c r="G31" s="146">
        <f t="shared" si="4"/>
        <v>510.76</v>
      </c>
      <c r="H31" s="120" t="s">
        <v>102</v>
      </c>
      <c r="I31" s="100">
        <f t="shared" si="5"/>
        <v>256.14</v>
      </c>
      <c r="J31" s="190">
        <v>51</v>
      </c>
      <c r="K31" s="190">
        <v>51</v>
      </c>
      <c r="L31" s="130">
        <v>53</v>
      </c>
      <c r="M31" s="190">
        <v>51</v>
      </c>
      <c r="N31" s="194">
        <v>50.14</v>
      </c>
      <c r="O31" s="120" t="s">
        <v>98</v>
      </c>
      <c r="P31" s="100">
        <f t="shared" si="6"/>
        <v>256.72000000000003</v>
      </c>
      <c r="Q31" s="189">
        <v>52</v>
      </c>
      <c r="R31" s="189">
        <v>52</v>
      </c>
      <c r="S31" s="130">
        <v>53</v>
      </c>
      <c r="T31" s="190">
        <v>51</v>
      </c>
      <c r="U31" s="191">
        <v>48.72</v>
      </c>
      <c r="V31" s="193">
        <v>2.1</v>
      </c>
      <c r="W31" s="14"/>
    </row>
    <row r="32" spans="1:23" s="2" customFormat="1" ht="18" customHeight="1">
      <c r="A32" s="14"/>
      <c r="B32" s="276"/>
      <c r="C32" s="248"/>
      <c r="D32" s="184">
        <v>5</v>
      </c>
      <c r="E32" s="1" t="s">
        <v>77</v>
      </c>
      <c r="F32" s="35">
        <v>14</v>
      </c>
      <c r="G32" s="146">
        <f t="shared" si="4"/>
        <v>510.68</v>
      </c>
      <c r="H32" s="120" t="s">
        <v>95</v>
      </c>
      <c r="I32" s="98">
        <f t="shared" si="5"/>
        <v>260.12</v>
      </c>
      <c r="J32" s="189">
        <v>52</v>
      </c>
      <c r="K32" s="130">
        <v>53</v>
      </c>
      <c r="L32" s="130">
        <v>53</v>
      </c>
      <c r="M32" s="189">
        <v>52.12</v>
      </c>
      <c r="N32" s="194">
        <v>50</v>
      </c>
      <c r="O32" s="120" t="s">
        <v>99</v>
      </c>
      <c r="P32" s="100">
        <f t="shared" si="6"/>
        <v>253.26</v>
      </c>
      <c r="Q32" s="190">
        <v>51</v>
      </c>
      <c r="R32" s="190">
        <v>51</v>
      </c>
      <c r="S32" s="190">
        <v>51</v>
      </c>
      <c r="T32" s="190">
        <v>51.26</v>
      </c>
      <c r="U32" s="191">
        <v>49</v>
      </c>
      <c r="V32" s="193">
        <v>2.7</v>
      </c>
      <c r="W32" s="14"/>
    </row>
    <row r="33" spans="1:23" s="2" customFormat="1" ht="18" customHeight="1">
      <c r="A33" s="14"/>
      <c r="B33" s="276"/>
      <c r="C33" s="248"/>
      <c r="D33" s="184">
        <v>6</v>
      </c>
      <c r="E33" s="1" t="s">
        <v>76</v>
      </c>
      <c r="F33" s="35">
        <v>13</v>
      </c>
      <c r="G33" s="146">
        <f t="shared" si="4"/>
        <v>508.06999999999994</v>
      </c>
      <c r="H33" s="120" t="s">
        <v>97</v>
      </c>
      <c r="I33" s="100">
        <f t="shared" si="5"/>
        <v>252.29</v>
      </c>
      <c r="J33" s="190">
        <v>51</v>
      </c>
      <c r="K33" s="190">
        <v>51</v>
      </c>
      <c r="L33" s="189">
        <v>52</v>
      </c>
      <c r="M33" s="194">
        <v>50</v>
      </c>
      <c r="N33" s="191">
        <v>48.29</v>
      </c>
      <c r="O33" s="120" t="s">
        <v>103</v>
      </c>
      <c r="P33" s="100">
        <f t="shared" si="6"/>
        <v>257.27999999999997</v>
      </c>
      <c r="Q33" s="189">
        <v>52</v>
      </c>
      <c r="R33" s="189">
        <v>52</v>
      </c>
      <c r="S33" s="189">
        <v>52</v>
      </c>
      <c r="T33" s="190">
        <v>51</v>
      </c>
      <c r="U33" s="194">
        <v>50.28</v>
      </c>
      <c r="V33" s="193">
        <v>1.5</v>
      </c>
      <c r="W33" s="14"/>
    </row>
    <row r="34" spans="1:23" s="2" customFormat="1" ht="18" customHeight="1">
      <c r="A34" s="14"/>
      <c r="B34" s="276"/>
      <c r="C34" s="248"/>
      <c r="D34" s="184">
        <v>7</v>
      </c>
      <c r="E34" s="1" t="s">
        <v>146</v>
      </c>
      <c r="F34" s="35">
        <v>12</v>
      </c>
      <c r="G34" s="146">
        <f t="shared" si="4"/>
        <v>505.75</v>
      </c>
      <c r="H34" s="120" t="s">
        <v>169</v>
      </c>
      <c r="I34" s="100">
        <f t="shared" si="5"/>
        <v>255.86</v>
      </c>
      <c r="J34" s="190">
        <v>51</v>
      </c>
      <c r="K34" s="189">
        <v>52</v>
      </c>
      <c r="L34" s="189">
        <v>52</v>
      </c>
      <c r="M34" s="190">
        <v>51</v>
      </c>
      <c r="N34" s="194">
        <v>49.86</v>
      </c>
      <c r="O34" s="120" t="s">
        <v>104</v>
      </c>
      <c r="P34" s="100">
        <f t="shared" si="6"/>
        <v>251.99</v>
      </c>
      <c r="Q34" s="190">
        <v>51</v>
      </c>
      <c r="R34" s="194">
        <v>50</v>
      </c>
      <c r="S34" s="189">
        <v>52</v>
      </c>
      <c r="T34" s="194">
        <v>50</v>
      </c>
      <c r="U34" s="191">
        <v>48.99</v>
      </c>
      <c r="V34" s="193">
        <v>2.1</v>
      </c>
      <c r="W34" s="14"/>
    </row>
    <row r="35" spans="1:23" s="2" customFormat="1" ht="18" customHeight="1">
      <c r="A35" s="14"/>
      <c r="B35" s="276"/>
      <c r="C35" s="248"/>
      <c r="D35" s="184">
        <v>8</v>
      </c>
      <c r="E35" s="1" t="s">
        <v>83</v>
      </c>
      <c r="F35" s="35">
        <v>11</v>
      </c>
      <c r="G35" s="146">
        <f t="shared" si="4"/>
        <v>504.11</v>
      </c>
      <c r="H35" s="120" t="s">
        <v>105</v>
      </c>
      <c r="I35" s="100">
        <f t="shared" si="5"/>
        <v>253.21</v>
      </c>
      <c r="J35" s="189">
        <v>52</v>
      </c>
      <c r="K35" s="190">
        <v>51</v>
      </c>
      <c r="L35" s="189">
        <v>52</v>
      </c>
      <c r="M35" s="191">
        <v>49</v>
      </c>
      <c r="N35" s="191">
        <v>49.21</v>
      </c>
      <c r="O35" s="120" t="s">
        <v>100</v>
      </c>
      <c r="P35" s="100">
        <f t="shared" si="6"/>
        <v>252.4</v>
      </c>
      <c r="Q35" s="190">
        <v>51</v>
      </c>
      <c r="R35" s="190">
        <v>51</v>
      </c>
      <c r="S35" s="189">
        <v>52</v>
      </c>
      <c r="T35" s="194">
        <v>50</v>
      </c>
      <c r="U35" s="191">
        <v>48.4</v>
      </c>
      <c r="V35" s="193">
        <v>1.5</v>
      </c>
      <c r="W35" s="14"/>
    </row>
    <row r="36" spans="1:23" s="2" customFormat="1" ht="18" customHeight="1">
      <c r="A36" s="14"/>
      <c r="B36" s="276"/>
      <c r="C36" s="248"/>
      <c r="D36" s="184">
        <v>9</v>
      </c>
      <c r="E36" s="1" t="s">
        <v>121</v>
      </c>
      <c r="F36" s="35">
        <v>10</v>
      </c>
      <c r="G36" s="73">
        <f t="shared" si="4"/>
        <v>497.65</v>
      </c>
      <c r="H36" s="120" t="s">
        <v>99</v>
      </c>
      <c r="I36" s="26">
        <f t="shared" si="5"/>
        <v>248.75</v>
      </c>
      <c r="J36" s="191">
        <v>49</v>
      </c>
      <c r="K36" s="189">
        <v>51.75</v>
      </c>
      <c r="L36" s="194">
        <v>50</v>
      </c>
      <c r="M36" s="194">
        <v>50</v>
      </c>
      <c r="N36" s="191">
        <v>48</v>
      </c>
      <c r="O36" s="120" t="s">
        <v>96</v>
      </c>
      <c r="P36" s="100">
        <f t="shared" si="6"/>
        <v>252.5</v>
      </c>
      <c r="Q36" s="194">
        <v>50</v>
      </c>
      <c r="R36" s="189">
        <v>51.5</v>
      </c>
      <c r="S36" s="190">
        <v>51</v>
      </c>
      <c r="T36" s="190">
        <v>51</v>
      </c>
      <c r="U36" s="191">
        <v>49</v>
      </c>
      <c r="V36" s="193">
        <v>3.6</v>
      </c>
      <c r="W36" s="14"/>
    </row>
    <row r="37" spans="1:23" s="2" customFormat="1" ht="18" customHeight="1">
      <c r="A37" s="14"/>
      <c r="B37" s="276"/>
      <c r="C37" s="248"/>
      <c r="D37" s="184">
        <v>10</v>
      </c>
      <c r="E37" s="1" t="s">
        <v>115</v>
      </c>
      <c r="F37" s="35">
        <v>9</v>
      </c>
      <c r="G37" s="73">
        <f t="shared" si="4"/>
        <v>495.73999999999995</v>
      </c>
      <c r="H37" s="120" t="s">
        <v>100</v>
      </c>
      <c r="I37" s="26">
        <f t="shared" si="5"/>
        <v>248.34</v>
      </c>
      <c r="J37" s="194">
        <v>50</v>
      </c>
      <c r="K37" s="194">
        <v>50</v>
      </c>
      <c r="L37" s="190">
        <v>51.34</v>
      </c>
      <c r="M37" s="190">
        <v>51</v>
      </c>
      <c r="N37" s="191">
        <v>46</v>
      </c>
      <c r="O37" s="120" t="s">
        <v>105</v>
      </c>
      <c r="P37" s="100">
        <f t="shared" si="6"/>
        <v>252.2</v>
      </c>
      <c r="Q37" s="190">
        <v>51</v>
      </c>
      <c r="R37" s="190">
        <v>51</v>
      </c>
      <c r="S37" s="189">
        <v>52.2</v>
      </c>
      <c r="T37" s="190">
        <v>51</v>
      </c>
      <c r="U37" s="191">
        <v>47</v>
      </c>
      <c r="V37" s="148">
        <v>4.8</v>
      </c>
      <c r="W37" s="14"/>
    </row>
    <row r="38" spans="1:23" s="2" customFormat="1" ht="18" customHeight="1">
      <c r="A38" s="14"/>
      <c r="B38" s="276"/>
      <c r="C38" s="248"/>
      <c r="D38" s="184">
        <v>11</v>
      </c>
      <c r="E38" s="1" t="s">
        <v>122</v>
      </c>
      <c r="F38" s="35">
        <v>8</v>
      </c>
      <c r="G38" s="73">
        <f>I38+P38-V38-12</f>
        <v>488.03000000000003</v>
      </c>
      <c r="H38" s="120" t="s">
        <v>98</v>
      </c>
      <c r="I38" s="100">
        <f t="shared" si="5"/>
        <v>250.07</v>
      </c>
      <c r="J38" s="190">
        <v>51</v>
      </c>
      <c r="K38" s="190">
        <v>51</v>
      </c>
      <c r="L38" s="194">
        <v>50</v>
      </c>
      <c r="M38" s="191">
        <v>49</v>
      </c>
      <c r="N38" s="191">
        <v>49.07</v>
      </c>
      <c r="O38" s="120" t="s">
        <v>93</v>
      </c>
      <c r="P38" s="100">
        <f t="shared" si="6"/>
        <v>254.16</v>
      </c>
      <c r="Q38" s="190">
        <v>51</v>
      </c>
      <c r="R38" s="189">
        <v>52</v>
      </c>
      <c r="S38" s="189">
        <v>52</v>
      </c>
      <c r="T38" s="194">
        <v>50</v>
      </c>
      <c r="U38" s="191">
        <v>49.16</v>
      </c>
      <c r="V38" s="193">
        <v>4.2</v>
      </c>
      <c r="W38" s="14"/>
    </row>
    <row r="39" spans="1:23" s="2" customFormat="1" ht="18" customHeight="1">
      <c r="A39" s="14"/>
      <c r="B39" s="276"/>
      <c r="C39" s="248"/>
      <c r="D39" s="184">
        <v>12</v>
      </c>
      <c r="E39" s="1" t="s">
        <v>147</v>
      </c>
      <c r="F39" s="35">
        <v>7</v>
      </c>
      <c r="G39" s="73">
        <f>I39+P39-V39-12</f>
        <v>486.18</v>
      </c>
      <c r="H39" s="120" t="s">
        <v>104</v>
      </c>
      <c r="I39" s="26">
        <f t="shared" si="5"/>
        <v>246.65</v>
      </c>
      <c r="J39" s="194">
        <v>50</v>
      </c>
      <c r="K39" s="191">
        <v>49</v>
      </c>
      <c r="L39" s="194">
        <v>50</v>
      </c>
      <c r="M39" s="191">
        <v>49</v>
      </c>
      <c r="N39" s="191">
        <v>48.65</v>
      </c>
      <c r="O39" s="120" t="s">
        <v>193</v>
      </c>
      <c r="P39" s="100">
        <f t="shared" si="6"/>
        <v>254.53</v>
      </c>
      <c r="Q39" s="190">
        <v>51</v>
      </c>
      <c r="R39" s="189">
        <v>52</v>
      </c>
      <c r="S39" s="190">
        <v>51</v>
      </c>
      <c r="T39" s="190">
        <v>51</v>
      </c>
      <c r="U39" s="194">
        <v>49.53</v>
      </c>
      <c r="V39" s="193">
        <v>3</v>
      </c>
      <c r="W39" s="14"/>
    </row>
    <row r="40" spans="1:23" s="2" customFormat="1" ht="18" customHeight="1">
      <c r="A40" s="14"/>
      <c r="B40" s="276"/>
      <c r="C40" s="248"/>
      <c r="D40" s="184">
        <v>13</v>
      </c>
      <c r="E40" s="1" t="s">
        <v>54</v>
      </c>
      <c r="F40" s="35">
        <v>6</v>
      </c>
      <c r="G40" s="73">
        <f>I40+P40-V40-12</f>
        <v>484.06</v>
      </c>
      <c r="H40" s="120" t="s">
        <v>96</v>
      </c>
      <c r="I40" s="26">
        <f t="shared" si="5"/>
        <v>243.67000000000002</v>
      </c>
      <c r="J40" s="191">
        <v>44.67</v>
      </c>
      <c r="K40" s="190">
        <v>51</v>
      </c>
      <c r="L40" s="194">
        <v>50</v>
      </c>
      <c r="M40" s="194">
        <v>50</v>
      </c>
      <c r="N40" s="191">
        <v>48</v>
      </c>
      <c r="O40" s="120" t="s">
        <v>97</v>
      </c>
      <c r="P40" s="100">
        <f t="shared" si="6"/>
        <v>254.19</v>
      </c>
      <c r="Q40" s="189">
        <v>52.19</v>
      </c>
      <c r="R40" s="189">
        <v>52</v>
      </c>
      <c r="S40" s="190">
        <v>51</v>
      </c>
      <c r="T40" s="194">
        <v>50</v>
      </c>
      <c r="U40" s="191">
        <v>49</v>
      </c>
      <c r="V40" s="193">
        <v>1.8</v>
      </c>
      <c r="W40" s="14"/>
    </row>
    <row r="41" spans="1:23" s="2" customFormat="1" ht="18" customHeight="1">
      <c r="A41" s="14"/>
      <c r="B41" s="276"/>
      <c r="C41" s="248"/>
      <c r="D41" s="184">
        <v>14</v>
      </c>
      <c r="E41" s="1" t="s">
        <v>177</v>
      </c>
      <c r="F41" s="35">
        <v>5</v>
      </c>
      <c r="G41" s="73">
        <f>I41+P41-V41</f>
        <v>479.02</v>
      </c>
      <c r="H41" s="120" t="s">
        <v>194</v>
      </c>
      <c r="I41" s="26">
        <f t="shared" si="5"/>
        <v>228.62</v>
      </c>
      <c r="J41" s="191">
        <v>35</v>
      </c>
      <c r="K41" s="191">
        <v>41</v>
      </c>
      <c r="L41" s="189">
        <v>52</v>
      </c>
      <c r="M41" s="190">
        <v>51</v>
      </c>
      <c r="N41" s="194">
        <v>49.62</v>
      </c>
      <c r="O41" s="120" t="s">
        <v>102</v>
      </c>
      <c r="P41" s="100">
        <f t="shared" si="6"/>
        <v>253.4</v>
      </c>
      <c r="Q41" s="190">
        <v>51</v>
      </c>
      <c r="R41" s="190">
        <v>51</v>
      </c>
      <c r="S41" s="189">
        <v>52</v>
      </c>
      <c r="T41" s="194">
        <v>50</v>
      </c>
      <c r="U41" s="191">
        <v>49.4</v>
      </c>
      <c r="V41" s="193">
        <v>3</v>
      </c>
      <c r="W41" s="14"/>
    </row>
    <row r="42" spans="1:23" s="2" customFormat="1" ht="18" customHeight="1">
      <c r="A42" s="14"/>
      <c r="B42" s="276"/>
      <c r="C42" s="185"/>
      <c r="D42" s="184">
        <v>15</v>
      </c>
      <c r="E42" s="1" t="s">
        <v>124</v>
      </c>
      <c r="F42" s="35">
        <v>4</v>
      </c>
      <c r="G42" s="73">
        <f>I42+P42-V42</f>
        <v>475.38</v>
      </c>
      <c r="H42" s="120" t="s">
        <v>93</v>
      </c>
      <c r="I42" s="26">
        <f t="shared" si="5"/>
        <v>233.32</v>
      </c>
      <c r="J42" s="190">
        <v>51</v>
      </c>
      <c r="K42" s="190">
        <v>51.32</v>
      </c>
      <c r="L42" s="190">
        <v>51</v>
      </c>
      <c r="M42" s="194">
        <v>50</v>
      </c>
      <c r="N42" s="191">
        <v>30</v>
      </c>
      <c r="O42" s="120" t="s">
        <v>94</v>
      </c>
      <c r="P42" s="26">
        <f t="shared" si="6"/>
        <v>246.26</v>
      </c>
      <c r="Q42" s="191">
        <v>49</v>
      </c>
      <c r="R42" s="194">
        <v>50.26</v>
      </c>
      <c r="S42" s="194">
        <v>50</v>
      </c>
      <c r="T42" s="194">
        <v>50</v>
      </c>
      <c r="U42" s="191">
        <v>47</v>
      </c>
      <c r="V42" s="193">
        <v>4.2</v>
      </c>
      <c r="W42" s="14"/>
    </row>
    <row r="43" spans="1:23" s="2" customFormat="1" ht="18" customHeight="1">
      <c r="A43" s="14"/>
      <c r="B43" s="276"/>
      <c r="C43" s="14"/>
      <c r="D43" s="14"/>
      <c r="E43" s="128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s="2" customFormat="1" ht="18" customHeight="1">
      <c r="A44" s="14"/>
      <c r="B44" s="276"/>
      <c r="C44" s="42"/>
      <c r="D44" s="32"/>
      <c r="E44" s="42"/>
      <c r="F44" s="32"/>
      <c r="G44" s="42"/>
      <c r="H44" s="32"/>
      <c r="I44" s="42"/>
      <c r="J44" s="32"/>
      <c r="K44" s="42"/>
      <c r="L44" s="32"/>
      <c r="M44" s="42"/>
      <c r="N44" s="32"/>
      <c r="O44" s="42"/>
      <c r="P44" s="32"/>
      <c r="Q44" s="42"/>
      <c r="R44" s="32"/>
      <c r="S44" s="42"/>
      <c r="T44" s="32"/>
      <c r="U44" s="42"/>
      <c r="V44" s="32"/>
      <c r="W44" s="14"/>
    </row>
    <row r="45" spans="1:23" s="2" customFormat="1" ht="18" customHeight="1">
      <c r="A45" s="14"/>
      <c r="B45" s="27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4"/>
    </row>
    <row r="46" spans="1:23" s="2" customFormat="1" ht="18" customHeight="1">
      <c r="A46" s="14"/>
      <c r="B46" s="276"/>
      <c r="C46" s="248" t="s">
        <v>57</v>
      </c>
      <c r="D46" s="286" t="s">
        <v>199</v>
      </c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16"/>
      <c r="R46" s="16"/>
      <c r="S46" s="16"/>
      <c r="T46" s="16"/>
      <c r="U46" s="16"/>
      <c r="V46" s="16"/>
      <c r="W46" s="16"/>
    </row>
    <row r="47" spans="1:23" s="2" customFormat="1" ht="18" customHeight="1">
      <c r="A47" s="14"/>
      <c r="B47" s="276"/>
      <c r="C47" s="248"/>
      <c r="D47" s="233" t="s">
        <v>1</v>
      </c>
      <c r="E47" s="239" t="s">
        <v>15</v>
      </c>
      <c r="F47" s="239" t="s">
        <v>72</v>
      </c>
      <c r="G47" s="239"/>
      <c r="H47" s="239" t="s">
        <v>5</v>
      </c>
      <c r="I47" s="239"/>
      <c r="J47" s="234" t="s">
        <v>0</v>
      </c>
      <c r="K47" s="234"/>
      <c r="L47" s="249" t="s">
        <v>11</v>
      </c>
      <c r="M47" s="249"/>
      <c r="N47" s="250" t="s">
        <v>30</v>
      </c>
      <c r="O47" s="251" t="s">
        <v>3</v>
      </c>
      <c r="P47" s="277" t="s">
        <v>109</v>
      </c>
      <c r="Q47" s="277"/>
      <c r="R47" s="285" t="s">
        <v>87</v>
      </c>
      <c r="S47" s="16"/>
      <c r="T47" s="16"/>
      <c r="U47" s="16"/>
      <c r="V47" s="16"/>
      <c r="W47" s="16"/>
    </row>
    <row r="48" spans="1:23" s="2" customFormat="1" ht="18" customHeight="1">
      <c r="A48" s="14"/>
      <c r="B48" s="276"/>
      <c r="C48" s="248"/>
      <c r="D48" s="233"/>
      <c r="E48" s="239"/>
      <c r="F48" s="239"/>
      <c r="G48" s="239"/>
      <c r="H48" s="239"/>
      <c r="I48" s="239"/>
      <c r="J48" s="234"/>
      <c r="K48" s="234"/>
      <c r="L48" s="249"/>
      <c r="M48" s="249"/>
      <c r="N48" s="250"/>
      <c r="O48" s="251"/>
      <c r="P48" s="186" t="s">
        <v>107</v>
      </c>
      <c r="Q48" s="186" t="s">
        <v>108</v>
      </c>
      <c r="R48" s="285"/>
      <c r="S48" s="16"/>
      <c r="T48" s="16"/>
      <c r="U48" s="16"/>
      <c r="V48" s="16"/>
      <c r="W48" s="16"/>
    </row>
    <row r="49" spans="1:23" s="2" customFormat="1" ht="18" customHeight="1">
      <c r="A49" s="14"/>
      <c r="B49" s="276"/>
      <c r="C49" s="248"/>
      <c r="D49" s="184">
        <v>1</v>
      </c>
      <c r="E49" s="1" t="s">
        <v>125</v>
      </c>
      <c r="F49" s="236" t="s">
        <v>40</v>
      </c>
      <c r="G49" s="237"/>
      <c r="H49" s="236" t="s">
        <v>114</v>
      </c>
      <c r="I49" s="237"/>
      <c r="J49" s="236" t="s">
        <v>67</v>
      </c>
      <c r="K49" s="237"/>
      <c r="L49" s="236" t="s">
        <v>128</v>
      </c>
      <c r="M49" s="237"/>
      <c r="N49" s="34" t="s">
        <v>24</v>
      </c>
      <c r="O49" s="88">
        <v>6.6319999999999997</v>
      </c>
      <c r="P49" s="156"/>
      <c r="Q49" s="156"/>
      <c r="R49" s="68">
        <v>3</v>
      </c>
      <c r="S49" s="16"/>
      <c r="T49" s="16"/>
      <c r="U49" s="16"/>
      <c r="V49" s="16"/>
      <c r="W49" s="16"/>
    </row>
    <row r="50" spans="1:23" s="2" customFormat="1" ht="18" customHeight="1">
      <c r="A50" s="14"/>
      <c r="B50" s="276"/>
      <c r="C50" s="248"/>
      <c r="D50" s="184">
        <v>2</v>
      </c>
      <c r="E50" s="1" t="s">
        <v>113</v>
      </c>
      <c r="F50" s="236" t="s">
        <v>74</v>
      </c>
      <c r="G50" s="237"/>
      <c r="H50" s="236" t="s">
        <v>78</v>
      </c>
      <c r="I50" s="237"/>
      <c r="J50" s="236" t="s">
        <v>67</v>
      </c>
      <c r="K50" s="237"/>
      <c r="L50" s="236" t="s">
        <v>126</v>
      </c>
      <c r="M50" s="237"/>
      <c r="N50" s="34" t="s">
        <v>24</v>
      </c>
      <c r="O50" s="88">
        <v>6.6449999999999996</v>
      </c>
      <c r="P50" s="159">
        <f>O50-$O$49</f>
        <v>1.2999999999999901E-2</v>
      </c>
      <c r="Q50" s="156"/>
      <c r="R50" s="70">
        <v>5</v>
      </c>
      <c r="S50" s="16"/>
      <c r="T50" s="16"/>
      <c r="U50" s="16"/>
      <c r="V50" s="16"/>
      <c r="W50" s="16"/>
    </row>
    <row r="51" spans="1:23" s="2" customFormat="1" ht="18" customHeight="1">
      <c r="A51" s="14"/>
      <c r="B51" s="276"/>
      <c r="C51" s="248"/>
      <c r="D51" s="184">
        <v>3</v>
      </c>
      <c r="E51" s="1" t="s">
        <v>76</v>
      </c>
      <c r="F51" s="236" t="s">
        <v>70</v>
      </c>
      <c r="G51" s="237"/>
      <c r="H51" s="236" t="s">
        <v>2</v>
      </c>
      <c r="I51" s="237"/>
      <c r="J51" s="236" t="s">
        <v>65</v>
      </c>
      <c r="K51" s="237"/>
      <c r="L51" s="236" t="s">
        <v>191</v>
      </c>
      <c r="M51" s="237"/>
      <c r="N51" s="34" t="s">
        <v>24</v>
      </c>
      <c r="O51" s="88">
        <v>6.6749999999999998</v>
      </c>
      <c r="P51" s="159">
        <f t="shared" ref="P51" si="7">O51-$O$49</f>
        <v>4.3000000000000149E-2</v>
      </c>
      <c r="Q51" s="159">
        <f>O51-O50</f>
        <v>3.0000000000000249E-2</v>
      </c>
      <c r="R51" s="66">
        <v>1</v>
      </c>
      <c r="S51" s="16"/>
      <c r="T51" s="16"/>
      <c r="U51" s="16"/>
      <c r="V51" s="16"/>
      <c r="W51" s="16"/>
    </row>
    <row r="52" spans="1:23" s="2" customFormat="1" ht="18" customHeight="1">
      <c r="A52" s="14"/>
      <c r="B52" s="276"/>
      <c r="C52" s="248"/>
      <c r="D52" s="184">
        <v>4</v>
      </c>
      <c r="E52" s="1" t="s">
        <v>146</v>
      </c>
      <c r="F52" s="236" t="s">
        <v>71</v>
      </c>
      <c r="G52" s="237"/>
      <c r="H52" s="287" t="s">
        <v>198</v>
      </c>
      <c r="I52" s="288"/>
      <c r="J52" s="236" t="s">
        <v>67</v>
      </c>
      <c r="K52" s="237"/>
      <c r="L52" s="236" t="s">
        <v>129</v>
      </c>
      <c r="M52" s="237"/>
      <c r="N52" s="34" t="s">
        <v>68</v>
      </c>
      <c r="O52" s="88">
        <v>6.7039999999999997</v>
      </c>
      <c r="P52" s="159">
        <f t="shared" ref="P52:P62" si="8">O52-$O$49</f>
        <v>7.2000000000000064E-2</v>
      </c>
      <c r="Q52" s="159">
        <f t="shared" ref="Q52:Q62" si="9">O52-O51</f>
        <v>2.8999999999999915E-2</v>
      </c>
      <c r="R52" s="69">
        <v>4</v>
      </c>
      <c r="S52" s="14"/>
      <c r="T52" s="14"/>
      <c r="U52" s="14"/>
      <c r="V52" s="14"/>
      <c r="W52" s="14"/>
    </row>
    <row r="53" spans="1:23" s="2" customFormat="1" ht="18" customHeight="1">
      <c r="A53" s="14"/>
      <c r="B53" s="276"/>
      <c r="C53" s="248"/>
      <c r="D53" s="184">
        <v>5</v>
      </c>
      <c r="E53" s="1" t="s">
        <v>177</v>
      </c>
      <c r="F53" s="236" t="s">
        <v>114</v>
      </c>
      <c r="G53" s="237"/>
      <c r="H53" s="236" t="s">
        <v>179</v>
      </c>
      <c r="I53" s="237"/>
      <c r="J53" s="236" t="s">
        <v>67</v>
      </c>
      <c r="K53" s="237"/>
      <c r="L53" s="236" t="s">
        <v>75</v>
      </c>
      <c r="M53" s="237"/>
      <c r="N53" s="34" t="s">
        <v>24</v>
      </c>
      <c r="O53" s="88">
        <v>6.742</v>
      </c>
      <c r="P53" s="160">
        <f t="shared" si="8"/>
        <v>0.11000000000000032</v>
      </c>
      <c r="Q53" s="159">
        <f t="shared" si="9"/>
        <v>3.8000000000000256E-2</v>
      </c>
      <c r="R53" s="150">
        <v>7</v>
      </c>
      <c r="S53" s="14"/>
      <c r="T53" s="66">
        <v>1</v>
      </c>
      <c r="U53" s="14"/>
      <c r="V53" s="14"/>
      <c r="W53" s="14"/>
    </row>
    <row r="54" spans="1:23" s="2" customFormat="1" ht="18" customHeight="1">
      <c r="A54" s="14"/>
      <c r="B54" s="276"/>
      <c r="C54" s="248"/>
      <c r="D54" s="184">
        <v>6</v>
      </c>
      <c r="E54" s="1" t="s">
        <v>77</v>
      </c>
      <c r="F54" s="236" t="s">
        <v>37</v>
      </c>
      <c r="G54" s="237"/>
      <c r="H54" s="236" t="s">
        <v>74</v>
      </c>
      <c r="I54" s="237"/>
      <c r="J54" s="236" t="s">
        <v>67</v>
      </c>
      <c r="K54" s="237"/>
      <c r="L54" s="236" t="s">
        <v>41</v>
      </c>
      <c r="M54" s="237"/>
      <c r="N54" s="34" t="s">
        <v>24</v>
      </c>
      <c r="O54" s="88">
        <v>6.7450000000000001</v>
      </c>
      <c r="P54" s="160">
        <f t="shared" si="8"/>
        <v>0.11300000000000043</v>
      </c>
      <c r="Q54" s="88">
        <f t="shared" si="9"/>
        <v>3.0000000000001137E-3</v>
      </c>
      <c r="R54" s="67">
        <v>2</v>
      </c>
      <c r="S54" s="14"/>
      <c r="T54" s="67">
        <v>2</v>
      </c>
      <c r="U54" s="14"/>
      <c r="V54" s="14"/>
      <c r="W54" s="14"/>
    </row>
    <row r="55" spans="1:23" s="2" customFormat="1" ht="18" customHeight="1">
      <c r="A55" s="14"/>
      <c r="B55" s="276"/>
      <c r="C55" s="248"/>
      <c r="D55" s="184">
        <v>7</v>
      </c>
      <c r="E55" s="1" t="s">
        <v>54</v>
      </c>
      <c r="F55" s="236" t="s">
        <v>2</v>
      </c>
      <c r="G55" s="237"/>
      <c r="H55" s="236" t="s">
        <v>66</v>
      </c>
      <c r="I55" s="237"/>
      <c r="J55" s="236" t="s">
        <v>132</v>
      </c>
      <c r="K55" s="237"/>
      <c r="L55" s="236" t="s">
        <v>128</v>
      </c>
      <c r="M55" s="237"/>
      <c r="N55" s="34" t="s">
        <v>68</v>
      </c>
      <c r="O55" s="88">
        <v>6.7830000000000004</v>
      </c>
      <c r="P55" s="160">
        <f t="shared" si="8"/>
        <v>0.15100000000000069</v>
      </c>
      <c r="Q55" s="159">
        <f t="shared" si="9"/>
        <v>3.8000000000000256E-2</v>
      </c>
      <c r="R55" s="71">
        <v>6</v>
      </c>
      <c r="S55" s="14"/>
      <c r="T55" s="68">
        <v>3</v>
      </c>
      <c r="U55" s="14"/>
      <c r="V55" s="14"/>
      <c r="W55" s="14"/>
    </row>
    <row r="56" spans="1:23" s="2" customFormat="1" ht="18" customHeight="1">
      <c r="A56" s="14"/>
      <c r="B56" s="276"/>
      <c r="C56" s="248"/>
      <c r="D56" s="184">
        <v>8</v>
      </c>
      <c r="E56" s="1" t="s">
        <v>121</v>
      </c>
      <c r="F56" s="236" t="s">
        <v>66</v>
      </c>
      <c r="G56" s="237"/>
      <c r="H56" s="236" t="s">
        <v>37</v>
      </c>
      <c r="I56" s="237"/>
      <c r="J56" s="236" t="s">
        <v>67</v>
      </c>
      <c r="K56" s="237"/>
      <c r="L56" s="236" t="s">
        <v>41</v>
      </c>
      <c r="M56" s="237"/>
      <c r="N56" s="34" t="s">
        <v>167</v>
      </c>
      <c r="O56" s="88">
        <v>6.7869999999999999</v>
      </c>
      <c r="P56" s="160">
        <f t="shared" si="8"/>
        <v>0.15500000000000025</v>
      </c>
      <c r="Q56" s="88">
        <f t="shared" si="9"/>
        <v>3.9999999999995595E-3</v>
      </c>
      <c r="R56" s="68">
        <v>3</v>
      </c>
      <c r="S56" s="14"/>
      <c r="T56" s="69">
        <v>4</v>
      </c>
      <c r="U56" s="14"/>
      <c r="V56" s="14"/>
      <c r="W56" s="14"/>
    </row>
    <row r="57" spans="1:23" s="2" customFormat="1" ht="18" customHeight="1">
      <c r="A57" s="14"/>
      <c r="B57" s="276"/>
      <c r="C57" s="248"/>
      <c r="D57" s="184">
        <v>9</v>
      </c>
      <c r="E57" s="1" t="s">
        <v>148</v>
      </c>
      <c r="F57" s="236" t="s">
        <v>165</v>
      </c>
      <c r="G57" s="237"/>
      <c r="H57" s="236" t="s">
        <v>188</v>
      </c>
      <c r="I57" s="237"/>
      <c r="J57" s="236" t="s">
        <v>189</v>
      </c>
      <c r="K57" s="237"/>
      <c r="L57" s="236" t="s">
        <v>129</v>
      </c>
      <c r="M57" s="237"/>
      <c r="N57" s="34" t="s">
        <v>167</v>
      </c>
      <c r="O57" s="89">
        <v>6.8029999999999999</v>
      </c>
      <c r="P57" s="160">
        <f t="shared" si="8"/>
        <v>0.17100000000000026</v>
      </c>
      <c r="Q57" s="159">
        <f t="shared" si="9"/>
        <v>1.6000000000000014E-2</v>
      </c>
      <c r="R57" s="70">
        <v>5</v>
      </c>
      <c r="S57" s="14"/>
      <c r="T57" s="70">
        <v>5</v>
      </c>
      <c r="U57" s="14"/>
      <c r="V57" s="14"/>
      <c r="W57" s="14"/>
    </row>
    <row r="58" spans="1:23" s="2" customFormat="1" ht="18" customHeight="1">
      <c r="A58" s="14"/>
      <c r="B58" s="276"/>
      <c r="C58" s="248"/>
      <c r="D58" s="184">
        <v>10</v>
      </c>
      <c r="E58" s="1" t="s">
        <v>81</v>
      </c>
      <c r="F58" s="236" t="s">
        <v>179</v>
      </c>
      <c r="G58" s="237"/>
      <c r="H58" s="236" t="s">
        <v>70</v>
      </c>
      <c r="I58" s="237"/>
      <c r="J58" s="236" t="s">
        <v>67</v>
      </c>
      <c r="K58" s="237"/>
      <c r="L58" s="236" t="s">
        <v>75</v>
      </c>
      <c r="M58" s="237"/>
      <c r="N58" s="34" t="s">
        <v>24</v>
      </c>
      <c r="O58" s="89">
        <v>6.806</v>
      </c>
      <c r="P58" s="160">
        <f t="shared" si="8"/>
        <v>0.17400000000000038</v>
      </c>
      <c r="Q58" s="88">
        <f t="shared" si="9"/>
        <v>3.0000000000001137E-3</v>
      </c>
      <c r="R58" s="66">
        <v>1</v>
      </c>
      <c r="S58" s="14"/>
      <c r="T58" s="71">
        <v>6</v>
      </c>
      <c r="U58" s="14"/>
      <c r="V58" s="14"/>
      <c r="W58" s="14"/>
    </row>
    <row r="59" spans="1:23" s="2" customFormat="1" ht="18" customHeight="1">
      <c r="A59" s="14"/>
      <c r="B59" s="276"/>
      <c r="C59" s="248"/>
      <c r="D59" s="184">
        <v>11</v>
      </c>
      <c r="E59" s="1" t="s">
        <v>83</v>
      </c>
      <c r="F59" s="236" t="s">
        <v>84</v>
      </c>
      <c r="G59" s="237"/>
      <c r="H59" s="236" t="s">
        <v>85</v>
      </c>
      <c r="I59" s="237"/>
      <c r="J59" s="236" t="s">
        <v>192</v>
      </c>
      <c r="K59" s="237"/>
      <c r="L59" s="236" t="s">
        <v>41</v>
      </c>
      <c r="M59" s="237"/>
      <c r="N59" s="34" t="s">
        <v>68</v>
      </c>
      <c r="O59" s="89">
        <v>6.8369999999999997</v>
      </c>
      <c r="P59" s="160">
        <f t="shared" si="8"/>
        <v>0.20500000000000007</v>
      </c>
      <c r="Q59" s="159">
        <f t="shared" si="9"/>
        <v>3.0999999999999694E-2</v>
      </c>
      <c r="R59" s="69">
        <v>4</v>
      </c>
      <c r="S59" s="14"/>
      <c r="T59" s="150">
        <v>7</v>
      </c>
      <c r="U59" s="14"/>
      <c r="V59" s="14"/>
      <c r="W59" s="14"/>
    </row>
    <row r="60" spans="1:23" s="2" customFormat="1" ht="18" customHeight="1">
      <c r="A60" s="14"/>
      <c r="B60" s="276"/>
      <c r="C60" s="248"/>
      <c r="D60" s="184">
        <v>12</v>
      </c>
      <c r="E60" s="1" t="s">
        <v>122</v>
      </c>
      <c r="F60" s="236" t="s">
        <v>78</v>
      </c>
      <c r="G60" s="237"/>
      <c r="H60" s="236" t="s">
        <v>40</v>
      </c>
      <c r="I60" s="237"/>
      <c r="J60" s="236" t="s">
        <v>88</v>
      </c>
      <c r="K60" s="237"/>
      <c r="L60" s="236" t="s">
        <v>128</v>
      </c>
      <c r="M60" s="237"/>
      <c r="N60" s="34" t="s">
        <v>24</v>
      </c>
      <c r="O60" s="89">
        <v>6.859</v>
      </c>
      <c r="P60" s="160">
        <f t="shared" si="8"/>
        <v>0.22700000000000031</v>
      </c>
      <c r="Q60" s="159">
        <f t="shared" si="9"/>
        <v>2.2000000000000242E-2</v>
      </c>
      <c r="R60" s="67">
        <v>2</v>
      </c>
      <c r="S60" s="14"/>
      <c r="T60" s="14"/>
      <c r="U60" s="14"/>
      <c r="V60" s="14"/>
      <c r="W60" s="14"/>
    </row>
    <row r="61" spans="1:23" s="2" customFormat="1" ht="18" customHeight="1">
      <c r="A61" s="14"/>
      <c r="B61" s="276"/>
      <c r="C61" s="248"/>
      <c r="D61" s="184">
        <v>13</v>
      </c>
      <c r="E61" s="1" t="s">
        <v>115</v>
      </c>
      <c r="F61" s="236" t="s">
        <v>85</v>
      </c>
      <c r="G61" s="237"/>
      <c r="H61" s="236" t="s">
        <v>84</v>
      </c>
      <c r="I61" s="237"/>
      <c r="J61" s="236" t="s">
        <v>132</v>
      </c>
      <c r="K61" s="237"/>
      <c r="L61" s="236" t="s">
        <v>182</v>
      </c>
      <c r="M61" s="237"/>
      <c r="N61" s="34" t="s">
        <v>68</v>
      </c>
      <c r="O61" s="89">
        <v>6.9809999999999999</v>
      </c>
      <c r="P61" s="160">
        <f t="shared" si="8"/>
        <v>0.3490000000000002</v>
      </c>
      <c r="Q61" s="160">
        <f t="shared" si="9"/>
        <v>0.12199999999999989</v>
      </c>
      <c r="R61" s="71">
        <v>6</v>
      </c>
      <c r="S61" s="14"/>
      <c r="T61" s="14"/>
      <c r="U61" s="14"/>
      <c r="V61" s="14"/>
      <c r="W61" s="14"/>
    </row>
    <row r="62" spans="1:23" s="2" customFormat="1" ht="18" customHeight="1">
      <c r="A62" s="14"/>
      <c r="B62" s="276"/>
      <c r="C62" s="248"/>
      <c r="D62" s="184">
        <v>14</v>
      </c>
      <c r="E62" s="1" t="s">
        <v>147</v>
      </c>
      <c r="F62" s="236" t="s">
        <v>198</v>
      </c>
      <c r="G62" s="237"/>
      <c r="H62" s="236" t="s">
        <v>71</v>
      </c>
      <c r="I62" s="237"/>
      <c r="J62" s="236" t="s">
        <v>133</v>
      </c>
      <c r="K62" s="237"/>
      <c r="L62" s="236" t="s">
        <v>90</v>
      </c>
      <c r="M62" s="237"/>
      <c r="N62" s="34" t="s">
        <v>68</v>
      </c>
      <c r="O62" s="31">
        <v>7.2080000000000002</v>
      </c>
      <c r="P62" s="160">
        <f t="shared" si="8"/>
        <v>0.57600000000000051</v>
      </c>
      <c r="Q62" s="160">
        <f t="shared" si="9"/>
        <v>0.22700000000000031</v>
      </c>
      <c r="R62" s="150">
        <v>7</v>
      </c>
      <c r="S62" s="14"/>
      <c r="T62" s="14"/>
      <c r="U62" s="14"/>
      <c r="V62" s="14"/>
      <c r="W62" s="14"/>
    </row>
    <row r="63" spans="1:23" s="2" customFormat="1" ht="18" customHeight="1">
      <c r="A63" s="5"/>
      <c r="B63" s="276"/>
      <c r="C63" s="24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14"/>
    </row>
    <row r="64" spans="1:23" s="2" customFormat="1" ht="18" customHeight="1">
      <c r="A64" s="14"/>
      <c r="B64" s="276"/>
      <c r="C64" s="248"/>
      <c r="D64" s="244" t="s">
        <v>23</v>
      </c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78"/>
      <c r="V64" s="238" t="s">
        <v>86</v>
      </c>
      <c r="W64" s="14"/>
    </row>
    <row r="65" spans="1:23" s="2" customFormat="1" ht="18" customHeight="1">
      <c r="A65" s="14"/>
      <c r="B65" s="276"/>
      <c r="C65" s="248"/>
      <c r="D65" s="233" t="s">
        <v>1</v>
      </c>
      <c r="E65" s="239" t="s">
        <v>15</v>
      </c>
      <c r="F65" s="240" t="s">
        <v>4</v>
      </c>
      <c r="G65" s="242" t="s">
        <v>20</v>
      </c>
      <c r="H65" s="253" t="s">
        <v>17</v>
      </c>
      <c r="I65" s="254"/>
      <c r="J65" s="254"/>
      <c r="K65" s="254"/>
      <c r="L65" s="254"/>
      <c r="M65" s="254"/>
      <c r="N65" s="255"/>
      <c r="O65" s="253" t="s">
        <v>18</v>
      </c>
      <c r="P65" s="254"/>
      <c r="Q65" s="254"/>
      <c r="R65" s="254"/>
      <c r="S65" s="254"/>
      <c r="T65" s="254"/>
      <c r="U65" s="255"/>
      <c r="V65" s="238"/>
      <c r="W65" s="14"/>
    </row>
    <row r="66" spans="1:23" s="2" customFormat="1" ht="18" customHeight="1">
      <c r="A66" s="14"/>
      <c r="B66" s="276"/>
      <c r="C66" s="248"/>
      <c r="D66" s="233"/>
      <c r="E66" s="239"/>
      <c r="F66" s="241"/>
      <c r="G66" s="242"/>
      <c r="H66" s="120" t="s">
        <v>92</v>
      </c>
      <c r="I66" s="33" t="s">
        <v>19</v>
      </c>
      <c r="J66" s="22">
        <v>1</v>
      </c>
      <c r="K66" s="19">
        <v>2</v>
      </c>
      <c r="L66" s="20">
        <v>3</v>
      </c>
      <c r="M66" s="21">
        <v>4</v>
      </c>
      <c r="N66" s="27">
        <v>5</v>
      </c>
      <c r="O66" s="120" t="s">
        <v>92</v>
      </c>
      <c r="P66" s="33" t="s">
        <v>19</v>
      </c>
      <c r="Q66" s="22">
        <v>1</v>
      </c>
      <c r="R66" s="19">
        <v>2</v>
      </c>
      <c r="S66" s="20">
        <v>3</v>
      </c>
      <c r="T66" s="21">
        <v>4</v>
      </c>
      <c r="U66" s="27">
        <v>5</v>
      </c>
      <c r="V66" s="238"/>
      <c r="W66" s="14"/>
    </row>
    <row r="67" spans="1:23" s="2" customFormat="1" ht="18" customHeight="1">
      <c r="A67" s="14"/>
      <c r="B67" s="276"/>
      <c r="C67" s="248"/>
      <c r="D67" s="184">
        <v>1</v>
      </c>
      <c r="E67" s="1" t="s">
        <v>81</v>
      </c>
      <c r="F67" s="35">
        <v>20</v>
      </c>
      <c r="G67" s="146">
        <f t="shared" ref="G67:G80" si="10">I67+P67-V67</f>
        <v>521.65999999999985</v>
      </c>
      <c r="H67" s="120" t="s">
        <v>194</v>
      </c>
      <c r="I67" s="98">
        <f t="shared" ref="I67:I80" si="11">SUM(J67:N67)</f>
        <v>260.82</v>
      </c>
      <c r="J67" s="189">
        <v>52</v>
      </c>
      <c r="K67" s="130">
        <v>52.82</v>
      </c>
      <c r="L67" s="130">
        <v>53</v>
      </c>
      <c r="M67" s="130">
        <v>53</v>
      </c>
      <c r="N67" s="194">
        <v>50</v>
      </c>
      <c r="O67" s="120" t="s">
        <v>185</v>
      </c>
      <c r="P67" s="97">
        <f t="shared" ref="P67:P80" si="12">SUM(Q67:U67)</f>
        <v>262.03999999999996</v>
      </c>
      <c r="Q67" s="189">
        <v>52</v>
      </c>
      <c r="R67" s="129">
        <v>54.04</v>
      </c>
      <c r="S67" s="130">
        <v>53</v>
      </c>
      <c r="T67" s="130">
        <v>53</v>
      </c>
      <c r="U67" s="194">
        <v>50</v>
      </c>
      <c r="V67" s="193">
        <v>1.2</v>
      </c>
      <c r="W67" s="14"/>
    </row>
    <row r="68" spans="1:23" s="2" customFormat="1" ht="18" customHeight="1">
      <c r="A68" s="14"/>
      <c r="B68" s="276"/>
      <c r="C68" s="248"/>
      <c r="D68" s="184">
        <v>2</v>
      </c>
      <c r="E68" s="1" t="s">
        <v>113</v>
      </c>
      <c r="F68" s="35">
        <v>18</v>
      </c>
      <c r="G68" s="146">
        <f t="shared" si="10"/>
        <v>520.2700000000001</v>
      </c>
      <c r="H68" s="120" t="s">
        <v>95</v>
      </c>
      <c r="I68" s="97">
        <f t="shared" si="11"/>
        <v>260.86</v>
      </c>
      <c r="J68" s="130">
        <v>53</v>
      </c>
      <c r="K68" s="189">
        <v>52</v>
      </c>
      <c r="L68" s="129">
        <v>53.86</v>
      </c>
      <c r="M68" s="130">
        <v>53</v>
      </c>
      <c r="N68" s="191">
        <v>49</v>
      </c>
      <c r="O68" s="120" t="s">
        <v>93</v>
      </c>
      <c r="P68" s="98">
        <f t="shared" si="12"/>
        <v>261.81</v>
      </c>
      <c r="Q68" s="130">
        <v>53</v>
      </c>
      <c r="R68" s="130">
        <v>53</v>
      </c>
      <c r="S68" s="129">
        <v>53.81</v>
      </c>
      <c r="T68" s="189">
        <v>52</v>
      </c>
      <c r="U68" s="194">
        <v>50</v>
      </c>
      <c r="V68" s="193">
        <v>2.4</v>
      </c>
      <c r="W68" s="14"/>
    </row>
    <row r="69" spans="1:23" s="2" customFormat="1" ht="18" customHeight="1">
      <c r="A69" s="14"/>
      <c r="B69" s="276"/>
      <c r="C69" s="248"/>
      <c r="D69" s="184">
        <v>3</v>
      </c>
      <c r="E69" s="1" t="s">
        <v>177</v>
      </c>
      <c r="F69" s="35">
        <v>16</v>
      </c>
      <c r="G69" s="146">
        <f t="shared" si="10"/>
        <v>513.66000000000008</v>
      </c>
      <c r="H69" s="120" t="s">
        <v>102</v>
      </c>
      <c r="I69" s="100">
        <f t="shared" si="11"/>
        <v>256.27999999999997</v>
      </c>
      <c r="J69" s="195">
        <v>51</v>
      </c>
      <c r="K69" s="189">
        <v>52</v>
      </c>
      <c r="L69" s="189">
        <v>52</v>
      </c>
      <c r="M69" s="195">
        <v>51</v>
      </c>
      <c r="N69" s="194">
        <v>50.28</v>
      </c>
      <c r="O69" s="120" t="s">
        <v>194</v>
      </c>
      <c r="P69" s="100">
        <f t="shared" si="12"/>
        <v>259.18</v>
      </c>
      <c r="Q69" s="189">
        <v>52</v>
      </c>
      <c r="R69" s="130">
        <v>53</v>
      </c>
      <c r="S69" s="130">
        <v>53</v>
      </c>
      <c r="T69" s="190">
        <v>51</v>
      </c>
      <c r="U69" s="194">
        <v>50.18</v>
      </c>
      <c r="V69" s="193">
        <v>1.8</v>
      </c>
      <c r="W69" s="14"/>
    </row>
    <row r="70" spans="1:23" s="2" customFormat="1" ht="18" customHeight="1">
      <c r="A70" s="14"/>
      <c r="B70" s="276"/>
      <c r="C70" s="248"/>
      <c r="D70" s="184">
        <v>4</v>
      </c>
      <c r="E70" s="1" t="s">
        <v>125</v>
      </c>
      <c r="F70" s="35">
        <v>15</v>
      </c>
      <c r="G70" s="146">
        <f t="shared" si="10"/>
        <v>513.19000000000005</v>
      </c>
      <c r="H70" s="120" t="s">
        <v>98</v>
      </c>
      <c r="I70" s="100">
        <f t="shared" si="11"/>
        <v>257.77999999999997</v>
      </c>
      <c r="J70" s="130">
        <v>52.78</v>
      </c>
      <c r="K70" s="189">
        <v>52</v>
      </c>
      <c r="L70" s="189">
        <v>52</v>
      </c>
      <c r="M70" s="189">
        <v>52</v>
      </c>
      <c r="N70" s="191">
        <v>49</v>
      </c>
      <c r="O70" s="120" t="s">
        <v>102</v>
      </c>
      <c r="P70" s="99">
        <f t="shared" si="12"/>
        <v>260.21000000000004</v>
      </c>
      <c r="Q70" s="130">
        <v>53.21</v>
      </c>
      <c r="R70" s="189">
        <v>52</v>
      </c>
      <c r="S70" s="189">
        <v>52</v>
      </c>
      <c r="T70" s="189">
        <v>52</v>
      </c>
      <c r="U70" s="190">
        <v>51</v>
      </c>
      <c r="V70" s="193">
        <v>4.8</v>
      </c>
      <c r="W70" s="14"/>
    </row>
    <row r="71" spans="1:23" s="2" customFormat="1" ht="18" customHeight="1">
      <c r="A71" s="14"/>
      <c r="B71" s="276"/>
      <c r="C71" s="248"/>
      <c r="D71" s="184">
        <v>5</v>
      </c>
      <c r="E71" s="1" t="s">
        <v>76</v>
      </c>
      <c r="F71" s="35">
        <v>14</v>
      </c>
      <c r="G71" s="146">
        <f t="shared" si="10"/>
        <v>509.56999999999994</v>
      </c>
      <c r="H71" s="120" t="s">
        <v>103</v>
      </c>
      <c r="I71" s="99">
        <f t="shared" si="11"/>
        <v>260.27999999999997</v>
      </c>
      <c r="J71" s="189">
        <v>52</v>
      </c>
      <c r="K71" s="130">
        <v>53.28</v>
      </c>
      <c r="L71" s="189">
        <v>52</v>
      </c>
      <c r="M71" s="189">
        <v>52</v>
      </c>
      <c r="N71" s="195">
        <v>51</v>
      </c>
      <c r="O71" s="120" t="s">
        <v>97</v>
      </c>
      <c r="P71" s="100">
        <f t="shared" si="12"/>
        <v>253.79</v>
      </c>
      <c r="Q71" s="190">
        <v>51</v>
      </c>
      <c r="R71" s="189">
        <v>51.79</v>
      </c>
      <c r="S71" s="189">
        <v>52</v>
      </c>
      <c r="T71" s="190">
        <v>51</v>
      </c>
      <c r="U71" s="191">
        <v>48</v>
      </c>
      <c r="V71" s="193">
        <v>4.5</v>
      </c>
      <c r="W71" s="14"/>
    </row>
    <row r="72" spans="1:23" s="2" customFormat="1" ht="18" customHeight="1">
      <c r="A72" s="14"/>
      <c r="B72" s="276"/>
      <c r="C72" s="248"/>
      <c r="D72" s="184">
        <v>6</v>
      </c>
      <c r="E72" s="1" t="s">
        <v>77</v>
      </c>
      <c r="F72" s="35">
        <v>13</v>
      </c>
      <c r="G72" s="146">
        <f t="shared" si="10"/>
        <v>508.36</v>
      </c>
      <c r="H72" s="120" t="s">
        <v>99</v>
      </c>
      <c r="I72" s="100">
        <f t="shared" si="11"/>
        <v>252.5</v>
      </c>
      <c r="J72" s="194">
        <v>50</v>
      </c>
      <c r="K72" s="195">
        <v>51</v>
      </c>
      <c r="L72" s="195">
        <v>51</v>
      </c>
      <c r="M72" s="189">
        <v>51.5</v>
      </c>
      <c r="N72" s="191">
        <v>49</v>
      </c>
      <c r="O72" s="120" t="s">
        <v>95</v>
      </c>
      <c r="P72" s="100">
        <f t="shared" si="12"/>
        <v>258.86</v>
      </c>
      <c r="Q72" s="130">
        <v>53</v>
      </c>
      <c r="R72" s="189">
        <v>52</v>
      </c>
      <c r="S72" s="189">
        <v>52</v>
      </c>
      <c r="T72" s="189">
        <v>51.86</v>
      </c>
      <c r="U72" s="194">
        <v>50</v>
      </c>
      <c r="V72" s="193">
        <v>3</v>
      </c>
      <c r="W72" s="14"/>
    </row>
    <row r="73" spans="1:23" s="2" customFormat="1" ht="18" customHeight="1">
      <c r="A73" s="14"/>
      <c r="B73" s="276"/>
      <c r="C73" s="248"/>
      <c r="D73" s="184">
        <v>7</v>
      </c>
      <c r="E73" s="1" t="s">
        <v>54</v>
      </c>
      <c r="F73" s="35">
        <v>12</v>
      </c>
      <c r="G73" s="146">
        <f t="shared" si="10"/>
        <v>507.57000000000005</v>
      </c>
      <c r="H73" s="120" t="s">
        <v>97</v>
      </c>
      <c r="I73" s="100">
        <f t="shared" si="11"/>
        <v>254.24</v>
      </c>
      <c r="J73" s="195">
        <v>51</v>
      </c>
      <c r="K73" s="189">
        <v>52</v>
      </c>
      <c r="L73" s="189">
        <v>52</v>
      </c>
      <c r="M73" s="194">
        <v>50</v>
      </c>
      <c r="N73" s="191">
        <v>49.24</v>
      </c>
      <c r="O73" s="120" t="s">
        <v>96</v>
      </c>
      <c r="P73" s="100">
        <f t="shared" si="12"/>
        <v>255.73</v>
      </c>
      <c r="Q73" s="189">
        <v>52</v>
      </c>
      <c r="R73" s="189">
        <v>52</v>
      </c>
      <c r="S73" s="189">
        <v>52</v>
      </c>
      <c r="T73" s="194">
        <v>50</v>
      </c>
      <c r="U73" s="194">
        <v>49.73</v>
      </c>
      <c r="V73" s="193">
        <v>2.4</v>
      </c>
      <c r="W73" s="14"/>
    </row>
    <row r="74" spans="1:23" s="2" customFormat="1" ht="18" customHeight="1">
      <c r="A74" s="14"/>
      <c r="B74" s="276"/>
      <c r="C74" s="248"/>
      <c r="D74" s="184">
        <v>8</v>
      </c>
      <c r="E74" s="1" t="s">
        <v>121</v>
      </c>
      <c r="F74" s="35">
        <v>11</v>
      </c>
      <c r="G74" s="146">
        <f t="shared" si="10"/>
        <v>504.80000000000007</v>
      </c>
      <c r="H74" s="120" t="s">
        <v>96</v>
      </c>
      <c r="I74" s="100">
        <f t="shared" si="11"/>
        <v>254.61</v>
      </c>
      <c r="J74" s="189">
        <v>51.61</v>
      </c>
      <c r="K74" s="189">
        <v>52</v>
      </c>
      <c r="L74" s="195">
        <v>51</v>
      </c>
      <c r="M74" s="194">
        <v>50</v>
      </c>
      <c r="N74" s="194">
        <v>50</v>
      </c>
      <c r="O74" s="120" t="s">
        <v>99</v>
      </c>
      <c r="P74" s="100">
        <f t="shared" si="12"/>
        <v>252.59</v>
      </c>
      <c r="Q74" s="189">
        <v>51.59</v>
      </c>
      <c r="R74" s="194">
        <v>50</v>
      </c>
      <c r="S74" s="190">
        <v>51</v>
      </c>
      <c r="T74" s="190">
        <v>51</v>
      </c>
      <c r="U74" s="191">
        <v>49</v>
      </c>
      <c r="V74" s="193">
        <v>2.4</v>
      </c>
      <c r="W74" s="14"/>
    </row>
    <row r="75" spans="1:23" s="2" customFormat="1" ht="18" customHeight="1">
      <c r="A75" s="14"/>
      <c r="B75" s="276"/>
      <c r="C75" s="248"/>
      <c r="D75" s="184">
        <v>9</v>
      </c>
      <c r="E75" s="1" t="s">
        <v>148</v>
      </c>
      <c r="F75" s="35">
        <v>10</v>
      </c>
      <c r="G75" s="146">
        <f t="shared" si="10"/>
        <v>503.30000000000007</v>
      </c>
      <c r="H75" s="120" t="s">
        <v>169</v>
      </c>
      <c r="I75" s="100">
        <f t="shared" si="11"/>
        <v>250.61</v>
      </c>
      <c r="J75" s="195">
        <v>51</v>
      </c>
      <c r="K75" s="189">
        <v>52</v>
      </c>
      <c r="L75" s="191">
        <v>45.61</v>
      </c>
      <c r="M75" s="189">
        <v>52</v>
      </c>
      <c r="N75" s="194">
        <v>50</v>
      </c>
      <c r="O75" s="120" t="s">
        <v>193</v>
      </c>
      <c r="P75" s="100">
        <f t="shared" si="12"/>
        <v>253.59</v>
      </c>
      <c r="Q75" s="190">
        <v>51</v>
      </c>
      <c r="R75" s="189">
        <v>52</v>
      </c>
      <c r="S75" s="189">
        <v>51.59</v>
      </c>
      <c r="T75" s="190">
        <v>51</v>
      </c>
      <c r="U75" s="191">
        <v>48</v>
      </c>
      <c r="V75" s="147">
        <v>0.9</v>
      </c>
      <c r="W75" s="14"/>
    </row>
    <row r="76" spans="1:23" s="2" customFormat="1" ht="18" customHeight="1">
      <c r="A76" s="14"/>
      <c r="B76" s="276"/>
      <c r="C76" s="248"/>
      <c r="D76" s="184">
        <v>10</v>
      </c>
      <c r="E76" s="1" t="s">
        <v>122</v>
      </c>
      <c r="F76" s="35">
        <v>9</v>
      </c>
      <c r="G76" s="73">
        <f t="shared" si="10"/>
        <v>498.42</v>
      </c>
      <c r="H76" s="120" t="s">
        <v>93</v>
      </c>
      <c r="I76" s="100">
        <f t="shared" si="11"/>
        <v>251.17000000000002</v>
      </c>
      <c r="J76" s="195">
        <v>51</v>
      </c>
      <c r="K76" s="194">
        <v>50</v>
      </c>
      <c r="L76" s="195">
        <v>51</v>
      </c>
      <c r="M76" s="195">
        <v>51.17</v>
      </c>
      <c r="N76" s="191">
        <v>48</v>
      </c>
      <c r="O76" s="120" t="s">
        <v>98</v>
      </c>
      <c r="P76" s="100">
        <f t="shared" si="12"/>
        <v>250.25</v>
      </c>
      <c r="Q76" s="190">
        <v>51</v>
      </c>
      <c r="R76" s="194">
        <v>50</v>
      </c>
      <c r="S76" s="190">
        <v>51</v>
      </c>
      <c r="T76" s="194">
        <v>50.25</v>
      </c>
      <c r="U76" s="191">
        <v>48</v>
      </c>
      <c r="V76" s="193">
        <v>3</v>
      </c>
      <c r="W76" s="14"/>
    </row>
    <row r="77" spans="1:23" s="2" customFormat="1" ht="18" customHeight="1">
      <c r="A77" s="14"/>
      <c r="B77" s="276"/>
      <c r="C77" s="248"/>
      <c r="D77" s="184">
        <v>11</v>
      </c>
      <c r="E77" s="1" t="s">
        <v>146</v>
      </c>
      <c r="F77" s="35">
        <v>8</v>
      </c>
      <c r="G77" s="73">
        <f t="shared" si="10"/>
        <v>497.73</v>
      </c>
      <c r="H77" s="120" t="s">
        <v>104</v>
      </c>
      <c r="I77" s="100">
        <f t="shared" si="11"/>
        <v>254.24</v>
      </c>
      <c r="J77" s="195">
        <v>51</v>
      </c>
      <c r="K77" s="195">
        <v>51</v>
      </c>
      <c r="L77" s="130">
        <v>53</v>
      </c>
      <c r="M77" s="194">
        <v>50</v>
      </c>
      <c r="N77" s="191">
        <v>49.24</v>
      </c>
      <c r="O77" s="120" t="s">
        <v>200</v>
      </c>
      <c r="P77" s="26">
        <f t="shared" si="12"/>
        <v>249.19</v>
      </c>
      <c r="Q77" s="194">
        <v>50</v>
      </c>
      <c r="R77" s="190">
        <v>51</v>
      </c>
      <c r="S77" s="189">
        <v>52</v>
      </c>
      <c r="T77" s="191">
        <v>49</v>
      </c>
      <c r="U77" s="191">
        <v>47.19</v>
      </c>
      <c r="V77" s="193">
        <v>5.7</v>
      </c>
      <c r="W77" s="14"/>
    </row>
    <row r="78" spans="1:23" s="2" customFormat="1" ht="18" customHeight="1">
      <c r="A78" s="14"/>
      <c r="B78" s="276"/>
      <c r="C78" s="248"/>
      <c r="D78" s="184">
        <v>12</v>
      </c>
      <c r="E78" s="1" t="s">
        <v>83</v>
      </c>
      <c r="F78" s="35">
        <v>7</v>
      </c>
      <c r="G78" s="73">
        <f t="shared" si="10"/>
        <v>496.55</v>
      </c>
      <c r="H78" s="120" t="s">
        <v>100</v>
      </c>
      <c r="I78" s="26">
        <f t="shared" si="11"/>
        <v>249.65</v>
      </c>
      <c r="J78" s="195">
        <v>51</v>
      </c>
      <c r="K78" s="194">
        <v>50</v>
      </c>
      <c r="L78" s="195">
        <v>51</v>
      </c>
      <c r="M78" s="194">
        <v>50</v>
      </c>
      <c r="N78" s="191">
        <v>47.65</v>
      </c>
      <c r="O78" s="120" t="s">
        <v>105</v>
      </c>
      <c r="P78" s="100">
        <f t="shared" si="12"/>
        <v>251.7</v>
      </c>
      <c r="Q78" s="194">
        <v>50</v>
      </c>
      <c r="R78" s="189">
        <v>52</v>
      </c>
      <c r="S78" s="190">
        <v>51</v>
      </c>
      <c r="T78" s="194">
        <v>50</v>
      </c>
      <c r="U78" s="191">
        <v>48.7</v>
      </c>
      <c r="V78" s="193">
        <v>4.8</v>
      </c>
      <c r="W78" s="14"/>
    </row>
    <row r="79" spans="1:23" s="2" customFormat="1" ht="18" customHeight="1">
      <c r="A79" s="14"/>
      <c r="B79" s="276"/>
      <c r="C79" s="248"/>
      <c r="D79" s="184">
        <v>13</v>
      </c>
      <c r="E79" s="1" t="s">
        <v>115</v>
      </c>
      <c r="F79" s="35">
        <v>6</v>
      </c>
      <c r="G79" s="73">
        <f t="shared" si="10"/>
        <v>495.82</v>
      </c>
      <c r="H79" s="120" t="s">
        <v>105</v>
      </c>
      <c r="I79" s="26">
        <f t="shared" si="11"/>
        <v>249.9</v>
      </c>
      <c r="J79" s="194">
        <v>50</v>
      </c>
      <c r="K79" s="195">
        <v>51</v>
      </c>
      <c r="L79" s="189">
        <v>52</v>
      </c>
      <c r="M79" s="191">
        <v>49</v>
      </c>
      <c r="N79" s="191">
        <v>47.9</v>
      </c>
      <c r="O79" s="120" t="s">
        <v>100</v>
      </c>
      <c r="P79" s="26">
        <f t="shared" si="12"/>
        <v>248.62</v>
      </c>
      <c r="Q79" s="194">
        <v>50</v>
      </c>
      <c r="R79" s="194">
        <v>50</v>
      </c>
      <c r="S79" s="190">
        <v>51</v>
      </c>
      <c r="T79" s="194">
        <v>50</v>
      </c>
      <c r="U79" s="191">
        <v>47.62</v>
      </c>
      <c r="V79" s="193">
        <v>2.7</v>
      </c>
      <c r="W79" s="14"/>
    </row>
    <row r="80" spans="1:23" s="2" customFormat="1" ht="18" customHeight="1">
      <c r="A80" s="14"/>
      <c r="B80" s="276"/>
      <c r="C80" s="248"/>
      <c r="D80" s="184">
        <v>14</v>
      </c>
      <c r="E80" s="1" t="s">
        <v>147</v>
      </c>
      <c r="F80" s="35">
        <v>5</v>
      </c>
      <c r="G80" s="73">
        <f t="shared" si="10"/>
        <v>480.31999999999994</v>
      </c>
      <c r="H80" s="120" t="s">
        <v>200</v>
      </c>
      <c r="I80" s="26">
        <f t="shared" si="11"/>
        <v>239.79</v>
      </c>
      <c r="J80" s="191">
        <v>49</v>
      </c>
      <c r="K80" s="194">
        <v>50</v>
      </c>
      <c r="L80" s="194">
        <v>50</v>
      </c>
      <c r="M80" s="191">
        <v>47</v>
      </c>
      <c r="N80" s="191">
        <v>43.79</v>
      </c>
      <c r="O80" s="120" t="s">
        <v>104</v>
      </c>
      <c r="P80" s="26">
        <f t="shared" si="12"/>
        <v>247.13</v>
      </c>
      <c r="Q80" s="194">
        <v>50</v>
      </c>
      <c r="R80" s="194">
        <v>50</v>
      </c>
      <c r="S80" s="194">
        <v>50</v>
      </c>
      <c r="T80" s="191">
        <v>49</v>
      </c>
      <c r="U80" s="191">
        <v>48.13</v>
      </c>
      <c r="V80" s="148">
        <v>6.6</v>
      </c>
      <c r="W80" s="14"/>
    </row>
    <row r="81" spans="1:23" s="2" customFormat="1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</sheetData>
  <sortState ref="E67:V80">
    <sortCondition descending="1" ref="G67:G80"/>
  </sortState>
  <mergeCells count="160">
    <mergeCell ref="J7:K8"/>
    <mergeCell ref="L7:M8"/>
    <mergeCell ref="N7:N8"/>
    <mergeCell ref="O7:O8"/>
    <mergeCell ref="P7:Q7"/>
    <mergeCell ref="R7:R8"/>
    <mergeCell ref="B2:D2"/>
    <mergeCell ref="E2:T2"/>
    <mergeCell ref="U2:V2"/>
    <mergeCell ref="B6:B80"/>
    <mergeCell ref="C6:C41"/>
    <mergeCell ref="D6:Q6"/>
    <mergeCell ref="D7:D8"/>
    <mergeCell ref="E7:E8"/>
    <mergeCell ref="F7:G8"/>
    <mergeCell ref="H7:I8"/>
    <mergeCell ref="F11:G11"/>
    <mergeCell ref="H11:I11"/>
    <mergeCell ref="J11:K11"/>
    <mergeCell ref="L11:M11"/>
    <mergeCell ref="F12:G12"/>
    <mergeCell ref="H12:I12"/>
    <mergeCell ref="J12:K12"/>
    <mergeCell ref="L12:M12"/>
    <mergeCell ref="F9:G9"/>
    <mergeCell ref="H9:I9"/>
    <mergeCell ref="J9:K9"/>
    <mergeCell ref="L9:M9"/>
    <mergeCell ref="F10:G10"/>
    <mergeCell ref="H10:I10"/>
    <mergeCell ref="J10:K10"/>
    <mergeCell ref="L10:M10"/>
    <mergeCell ref="F15:G15"/>
    <mergeCell ref="H15:I15"/>
    <mergeCell ref="J15:K15"/>
    <mergeCell ref="L15:M15"/>
    <mergeCell ref="F16:G16"/>
    <mergeCell ref="H16:I16"/>
    <mergeCell ref="J16:K16"/>
    <mergeCell ref="L16:M16"/>
    <mergeCell ref="F13:G13"/>
    <mergeCell ref="H13:I13"/>
    <mergeCell ref="J13:K13"/>
    <mergeCell ref="L13:M13"/>
    <mergeCell ref="F14:G14"/>
    <mergeCell ref="H14:I14"/>
    <mergeCell ref="J14:K14"/>
    <mergeCell ref="L14:M14"/>
    <mergeCell ref="F19:G19"/>
    <mergeCell ref="H19:I19"/>
    <mergeCell ref="J19:K19"/>
    <mergeCell ref="L19:M19"/>
    <mergeCell ref="F20:G20"/>
    <mergeCell ref="H20:I20"/>
    <mergeCell ref="J20:K20"/>
    <mergeCell ref="L20:M20"/>
    <mergeCell ref="F17:G17"/>
    <mergeCell ref="H17:I17"/>
    <mergeCell ref="J17:K17"/>
    <mergeCell ref="L17:M17"/>
    <mergeCell ref="F18:G18"/>
    <mergeCell ref="H18:I18"/>
    <mergeCell ref="J18:K18"/>
    <mergeCell ref="L18:M18"/>
    <mergeCell ref="D25:U25"/>
    <mergeCell ref="V25:V27"/>
    <mergeCell ref="D26:D27"/>
    <mergeCell ref="E26:E27"/>
    <mergeCell ref="F26:F27"/>
    <mergeCell ref="G26:G27"/>
    <mergeCell ref="H26:N26"/>
    <mergeCell ref="O26:U26"/>
    <mergeCell ref="F21:G21"/>
    <mergeCell ref="H21:I21"/>
    <mergeCell ref="J21:K21"/>
    <mergeCell ref="L21:M21"/>
    <mergeCell ref="F23:G23"/>
    <mergeCell ref="H23:I23"/>
    <mergeCell ref="J23:K23"/>
    <mergeCell ref="L23:M23"/>
    <mergeCell ref="F22:G22"/>
    <mergeCell ref="H22:I22"/>
    <mergeCell ref="J22:K22"/>
    <mergeCell ref="L22:M22"/>
    <mergeCell ref="R47:R48"/>
    <mergeCell ref="C46:C80"/>
    <mergeCell ref="D46:P46"/>
    <mergeCell ref="D47:D48"/>
    <mergeCell ref="E47:E48"/>
    <mergeCell ref="F47:G48"/>
    <mergeCell ref="H47:I48"/>
    <mergeCell ref="J47:K48"/>
    <mergeCell ref="L47:M48"/>
    <mergeCell ref="N47:N48"/>
    <mergeCell ref="O47:O48"/>
    <mergeCell ref="F52:G52"/>
    <mergeCell ref="H52:I52"/>
    <mergeCell ref="J52:K52"/>
    <mergeCell ref="L52:M52"/>
    <mergeCell ref="F53:G53"/>
    <mergeCell ref="H53:I53"/>
    <mergeCell ref="J53:K53"/>
    <mergeCell ref="L53:M53"/>
    <mergeCell ref="F50:G50"/>
    <mergeCell ref="H50:I50"/>
    <mergeCell ref="J50:K50"/>
    <mergeCell ref="L50:M50"/>
    <mergeCell ref="F54:G54"/>
    <mergeCell ref="H54:I54"/>
    <mergeCell ref="J54:K54"/>
    <mergeCell ref="L54:M54"/>
    <mergeCell ref="F55:G55"/>
    <mergeCell ref="H55:I55"/>
    <mergeCell ref="J55:K55"/>
    <mergeCell ref="L55:M55"/>
    <mergeCell ref="P47:Q47"/>
    <mergeCell ref="D64:U64"/>
    <mergeCell ref="V64:V66"/>
    <mergeCell ref="D65:D66"/>
    <mergeCell ref="E65:E66"/>
    <mergeCell ref="F65:F66"/>
    <mergeCell ref="G65:G66"/>
    <mergeCell ref="H65:N65"/>
    <mergeCell ref="O65:U65"/>
    <mergeCell ref="F60:G60"/>
    <mergeCell ref="H60:I60"/>
    <mergeCell ref="J60:K60"/>
    <mergeCell ref="L60:M60"/>
    <mergeCell ref="F61:G61"/>
    <mergeCell ref="H61:I61"/>
    <mergeCell ref="J61:K61"/>
    <mergeCell ref="L61:M61"/>
    <mergeCell ref="F62:G62"/>
    <mergeCell ref="H62:I62"/>
    <mergeCell ref="J62:K62"/>
    <mergeCell ref="L62:M62"/>
    <mergeCell ref="F49:G49"/>
    <mergeCell ref="H49:I49"/>
    <mergeCell ref="J49:K49"/>
    <mergeCell ref="L49:M49"/>
    <mergeCell ref="F58:G58"/>
    <mergeCell ref="H58:I58"/>
    <mergeCell ref="J58:K58"/>
    <mergeCell ref="L58:M58"/>
    <mergeCell ref="F59:G59"/>
    <mergeCell ref="H59:I59"/>
    <mergeCell ref="J59:K59"/>
    <mergeCell ref="L59:M59"/>
    <mergeCell ref="F56:G56"/>
    <mergeCell ref="H56:I56"/>
    <mergeCell ref="J56:K56"/>
    <mergeCell ref="L56:M56"/>
    <mergeCell ref="F51:G51"/>
    <mergeCell ref="H51:I51"/>
    <mergeCell ref="J51:K51"/>
    <mergeCell ref="L51:M51"/>
    <mergeCell ref="F57:G57"/>
    <mergeCell ref="H57:I57"/>
    <mergeCell ref="J57:K57"/>
    <mergeCell ref="L57:M57"/>
  </mergeCells>
  <pageMargins left="0.7" right="0.7" top="0.78740157499999996" bottom="0.78740157499999996" header="0.3" footer="0.3"/>
  <pageSetup paperSize="9" orientation="portrait" r:id="rId1"/>
  <ignoredErrors>
    <ignoredError sqref="P28:P42 P67:P80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X79"/>
  <sheetViews>
    <sheetView zoomScale="90" zoomScaleNormal="90" workbookViewId="0">
      <selection activeCell="V7" sqref="V7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6" width="9.7109375" style="9" customWidth="1"/>
    <col min="17" max="23" width="9.7109375" style="2" customWidth="1"/>
    <col min="24" max="24" width="4.5703125" style="2" customWidth="1"/>
  </cols>
  <sheetData>
    <row r="1" spans="1:23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  <c r="W1" s="16"/>
    </row>
    <row r="2" spans="1:23" ht="43.5" customHeight="1">
      <c r="A2" s="14"/>
      <c r="B2" s="224" t="s">
        <v>46</v>
      </c>
      <c r="C2" s="224"/>
      <c r="D2" s="224"/>
      <c r="E2" s="223" t="s">
        <v>202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19" t="s">
        <v>38</v>
      </c>
      <c r="V2" s="219"/>
      <c r="W2" s="16"/>
    </row>
    <row r="3" spans="1:23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/>
      <c r="Q3" s="5"/>
      <c r="R3" s="16"/>
      <c r="S3" s="16"/>
      <c r="T3" s="16"/>
      <c r="U3" s="16"/>
      <c r="V3" s="16"/>
      <c r="W3" s="16"/>
    </row>
    <row r="4" spans="1:23" s="2" customFormat="1" ht="12.75">
      <c r="A4" s="42"/>
      <c r="B4" s="32"/>
      <c r="C4" s="42"/>
      <c r="D4" s="32"/>
      <c r="E4" s="42"/>
      <c r="F4" s="32"/>
      <c r="G4" s="42"/>
      <c r="H4" s="42"/>
      <c r="I4" s="32"/>
      <c r="J4" s="42"/>
      <c r="K4" s="32"/>
      <c r="L4" s="42"/>
      <c r="M4" s="32"/>
      <c r="N4" s="42"/>
      <c r="O4" s="42"/>
      <c r="P4" s="32"/>
      <c r="Q4" s="42"/>
      <c r="R4" s="32"/>
      <c r="S4" s="42"/>
      <c r="T4" s="32"/>
      <c r="U4" s="42"/>
      <c r="V4" s="32"/>
      <c r="W4" s="42"/>
    </row>
    <row r="5" spans="1:23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2" customFormat="1" ht="18" customHeight="1">
      <c r="A6" s="14"/>
      <c r="B6" s="276">
        <v>44639</v>
      </c>
      <c r="C6" s="248" t="s">
        <v>62</v>
      </c>
      <c r="D6" s="252" t="s">
        <v>180</v>
      </c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16"/>
      <c r="S6" s="16"/>
      <c r="T6" s="16"/>
      <c r="U6" s="16"/>
      <c r="V6" s="16"/>
      <c r="W6" s="5"/>
    </row>
    <row r="7" spans="1:23" s="2" customFormat="1" ht="18" customHeight="1">
      <c r="A7" s="14"/>
      <c r="B7" s="276"/>
      <c r="C7" s="248"/>
      <c r="D7" s="245" t="s">
        <v>1</v>
      </c>
      <c r="E7" s="239" t="s">
        <v>15</v>
      </c>
      <c r="F7" s="249" t="s">
        <v>59</v>
      </c>
      <c r="G7" s="249"/>
      <c r="H7" s="239" t="s">
        <v>5</v>
      </c>
      <c r="I7" s="239"/>
      <c r="J7" s="234" t="s">
        <v>0</v>
      </c>
      <c r="K7" s="234"/>
      <c r="L7" s="249" t="s">
        <v>11</v>
      </c>
      <c r="M7" s="249"/>
      <c r="N7" s="250" t="s">
        <v>30</v>
      </c>
      <c r="O7" s="251" t="s">
        <v>3</v>
      </c>
      <c r="P7" s="277" t="s">
        <v>109</v>
      </c>
      <c r="Q7" s="277"/>
      <c r="R7" s="285" t="s">
        <v>87</v>
      </c>
      <c r="S7" s="16"/>
      <c r="T7" s="16"/>
      <c r="U7" s="16"/>
      <c r="V7" s="16"/>
      <c r="W7" s="5"/>
    </row>
    <row r="8" spans="1:23" s="2" customFormat="1" ht="18" customHeight="1">
      <c r="A8" s="14"/>
      <c r="B8" s="276"/>
      <c r="C8" s="248"/>
      <c r="D8" s="245"/>
      <c r="E8" s="239"/>
      <c r="F8" s="249"/>
      <c r="G8" s="249"/>
      <c r="H8" s="239"/>
      <c r="I8" s="239"/>
      <c r="J8" s="234"/>
      <c r="K8" s="234"/>
      <c r="L8" s="249"/>
      <c r="M8" s="249"/>
      <c r="N8" s="250"/>
      <c r="O8" s="251"/>
      <c r="P8" s="198" t="s">
        <v>107</v>
      </c>
      <c r="Q8" s="198" t="s">
        <v>108</v>
      </c>
      <c r="R8" s="285"/>
      <c r="S8" s="16"/>
      <c r="T8" s="16"/>
      <c r="U8" s="16"/>
      <c r="V8" s="16"/>
      <c r="W8" s="5"/>
    </row>
    <row r="9" spans="1:23" s="2" customFormat="1" ht="18" customHeight="1">
      <c r="A9" s="14"/>
      <c r="B9" s="276"/>
      <c r="C9" s="248"/>
      <c r="D9" s="197">
        <v>1</v>
      </c>
      <c r="E9" s="1" t="s">
        <v>113</v>
      </c>
      <c r="F9" s="236" t="s">
        <v>78</v>
      </c>
      <c r="G9" s="237"/>
      <c r="H9" s="236" t="s">
        <v>74</v>
      </c>
      <c r="I9" s="237"/>
      <c r="J9" s="236" t="s">
        <v>67</v>
      </c>
      <c r="K9" s="237"/>
      <c r="L9" s="236" t="s">
        <v>126</v>
      </c>
      <c r="M9" s="237"/>
      <c r="N9" s="34" t="s">
        <v>24</v>
      </c>
      <c r="O9" s="88">
        <v>6.5890000000000004</v>
      </c>
      <c r="P9" s="156"/>
      <c r="Q9" s="156"/>
      <c r="R9" s="68">
        <v>3</v>
      </c>
      <c r="S9" s="16"/>
      <c r="T9" s="16"/>
      <c r="U9" s="16"/>
      <c r="V9" s="16"/>
      <c r="W9" s="5"/>
    </row>
    <row r="10" spans="1:23" s="2" customFormat="1" ht="18" customHeight="1">
      <c r="A10" s="14"/>
      <c r="B10" s="276"/>
      <c r="C10" s="248"/>
      <c r="D10" s="197">
        <v>2</v>
      </c>
      <c r="E10" s="1" t="s">
        <v>77</v>
      </c>
      <c r="F10" s="236" t="s">
        <v>74</v>
      </c>
      <c r="G10" s="237"/>
      <c r="H10" s="236" t="s">
        <v>37</v>
      </c>
      <c r="I10" s="237"/>
      <c r="J10" s="236" t="s">
        <v>67</v>
      </c>
      <c r="K10" s="237"/>
      <c r="L10" s="236" t="s">
        <v>41</v>
      </c>
      <c r="M10" s="237"/>
      <c r="N10" s="34" t="s">
        <v>24</v>
      </c>
      <c r="O10" s="88">
        <v>6.617</v>
      </c>
      <c r="P10" s="159">
        <f>O10-$O$9</f>
        <v>2.7999999999999581E-2</v>
      </c>
      <c r="Q10" s="156"/>
      <c r="R10" s="70">
        <v>5</v>
      </c>
      <c r="S10" s="16"/>
      <c r="T10" s="16"/>
      <c r="U10" s="16"/>
      <c r="V10" s="16"/>
      <c r="W10" s="5"/>
    </row>
    <row r="11" spans="1:23" s="2" customFormat="1" ht="18" customHeight="1">
      <c r="A11" s="14"/>
      <c r="B11" s="276"/>
      <c r="C11" s="248"/>
      <c r="D11" s="197">
        <v>3</v>
      </c>
      <c r="E11" s="1" t="s">
        <v>81</v>
      </c>
      <c r="F11" s="236" t="s">
        <v>70</v>
      </c>
      <c r="G11" s="237"/>
      <c r="H11" s="236" t="s">
        <v>179</v>
      </c>
      <c r="I11" s="237"/>
      <c r="J11" s="236" t="s">
        <v>204</v>
      </c>
      <c r="K11" s="237"/>
      <c r="L11" s="236" t="s">
        <v>75</v>
      </c>
      <c r="M11" s="237"/>
      <c r="N11" s="34" t="s">
        <v>24</v>
      </c>
      <c r="O11" s="88">
        <v>6.6529999999999996</v>
      </c>
      <c r="P11" s="159">
        <f t="shared" ref="P11:P22" si="0">O11-$O$9</f>
        <v>6.3999999999999169E-2</v>
      </c>
      <c r="Q11" s="159">
        <f>O11-O10</f>
        <v>3.5999999999999588E-2</v>
      </c>
      <c r="R11" s="66">
        <v>1</v>
      </c>
      <c r="S11" s="16"/>
      <c r="T11" s="16"/>
      <c r="U11" s="16"/>
      <c r="V11" s="16"/>
      <c r="W11" s="5"/>
    </row>
    <row r="12" spans="1:23" s="2" customFormat="1" ht="18" customHeight="1">
      <c r="A12" s="14"/>
      <c r="B12" s="276"/>
      <c r="C12" s="248"/>
      <c r="D12" s="197">
        <v>4</v>
      </c>
      <c r="E12" s="1" t="s">
        <v>125</v>
      </c>
      <c r="F12" s="236" t="s">
        <v>114</v>
      </c>
      <c r="G12" s="237"/>
      <c r="H12" s="236" t="s">
        <v>40</v>
      </c>
      <c r="I12" s="237"/>
      <c r="J12" s="236" t="s">
        <v>67</v>
      </c>
      <c r="K12" s="237"/>
      <c r="L12" s="236" t="s">
        <v>128</v>
      </c>
      <c r="M12" s="237"/>
      <c r="N12" s="34" t="s">
        <v>24</v>
      </c>
      <c r="O12" s="88">
        <v>6.6660000000000004</v>
      </c>
      <c r="P12" s="159">
        <f t="shared" si="0"/>
        <v>7.6999999999999957E-2</v>
      </c>
      <c r="Q12" s="159">
        <f t="shared" ref="Q12:Q22" si="1">O12-O11</f>
        <v>1.3000000000000789E-2</v>
      </c>
      <c r="R12" s="67">
        <v>2</v>
      </c>
      <c r="S12" s="16"/>
      <c r="T12" s="66">
        <v>1</v>
      </c>
      <c r="U12" s="16"/>
      <c r="V12" s="16"/>
      <c r="W12" s="5"/>
    </row>
    <row r="13" spans="1:23" s="2" customFormat="1" ht="18" customHeight="1">
      <c r="A13" s="14"/>
      <c r="B13" s="276"/>
      <c r="C13" s="248"/>
      <c r="D13" s="197">
        <v>5</v>
      </c>
      <c r="E13" s="1" t="s">
        <v>177</v>
      </c>
      <c r="F13" s="236" t="s">
        <v>179</v>
      </c>
      <c r="G13" s="237"/>
      <c r="H13" s="236" t="s">
        <v>114</v>
      </c>
      <c r="I13" s="237"/>
      <c r="J13" s="236" t="s">
        <v>67</v>
      </c>
      <c r="K13" s="237"/>
      <c r="L13" s="236" t="s">
        <v>75</v>
      </c>
      <c r="M13" s="237"/>
      <c r="N13" s="34" t="s">
        <v>24</v>
      </c>
      <c r="O13" s="88">
        <v>6.7229999999999999</v>
      </c>
      <c r="P13" s="160">
        <f t="shared" si="0"/>
        <v>0.13399999999999945</v>
      </c>
      <c r="Q13" s="159">
        <f t="shared" si="1"/>
        <v>5.6999999999999496E-2</v>
      </c>
      <c r="R13" s="150">
        <v>7</v>
      </c>
      <c r="S13" s="16"/>
      <c r="T13" s="67">
        <v>2</v>
      </c>
      <c r="U13" s="16"/>
      <c r="V13" s="16"/>
      <c r="W13" s="5"/>
    </row>
    <row r="14" spans="1:23" s="2" customFormat="1" ht="18" customHeight="1">
      <c r="A14" s="14"/>
      <c r="B14" s="276"/>
      <c r="C14" s="248"/>
      <c r="D14" s="199">
        <v>6</v>
      </c>
      <c r="E14" s="1" t="s">
        <v>124</v>
      </c>
      <c r="F14" s="289" t="s">
        <v>39</v>
      </c>
      <c r="G14" s="289"/>
      <c r="H14" s="289" t="s">
        <v>165</v>
      </c>
      <c r="I14" s="289"/>
      <c r="J14" s="289" t="s">
        <v>67</v>
      </c>
      <c r="K14" s="289"/>
      <c r="L14" s="289" t="s">
        <v>123</v>
      </c>
      <c r="M14" s="289"/>
      <c r="N14" s="34" t="s">
        <v>24</v>
      </c>
      <c r="O14" s="89">
        <v>6.7709999999999999</v>
      </c>
      <c r="P14" s="160">
        <f t="shared" si="0"/>
        <v>0.1819999999999995</v>
      </c>
      <c r="Q14" s="159">
        <f t="shared" si="1"/>
        <v>4.8000000000000043E-2</v>
      </c>
      <c r="R14" s="69">
        <v>4</v>
      </c>
      <c r="S14" s="16"/>
      <c r="T14" s="68">
        <v>3</v>
      </c>
      <c r="U14" s="16"/>
      <c r="V14" s="16"/>
      <c r="W14" s="5"/>
    </row>
    <row r="15" spans="1:23" s="2" customFormat="1" ht="18" customHeight="1">
      <c r="A15" s="14"/>
      <c r="B15" s="276"/>
      <c r="C15" s="248"/>
      <c r="D15" s="199">
        <v>7</v>
      </c>
      <c r="E15" s="1" t="s">
        <v>76</v>
      </c>
      <c r="F15" s="289" t="s">
        <v>2</v>
      </c>
      <c r="G15" s="289"/>
      <c r="H15" s="289" t="s">
        <v>70</v>
      </c>
      <c r="I15" s="289"/>
      <c r="J15" s="289" t="s">
        <v>189</v>
      </c>
      <c r="K15" s="289"/>
      <c r="L15" s="289" t="s">
        <v>191</v>
      </c>
      <c r="M15" s="289"/>
      <c r="N15" s="34" t="s">
        <v>167</v>
      </c>
      <c r="O15" s="89">
        <v>6.84</v>
      </c>
      <c r="P15" s="160">
        <f t="shared" si="0"/>
        <v>0.25099999999999945</v>
      </c>
      <c r="Q15" s="159">
        <f t="shared" si="1"/>
        <v>6.899999999999995E-2</v>
      </c>
      <c r="R15" s="192">
        <v>6</v>
      </c>
      <c r="S15" s="16"/>
      <c r="T15" s="69">
        <v>4</v>
      </c>
      <c r="U15" s="16"/>
      <c r="V15" s="16"/>
      <c r="W15" s="5"/>
    </row>
    <row r="16" spans="1:23" s="2" customFormat="1" ht="18" customHeight="1">
      <c r="A16" s="14"/>
      <c r="B16" s="276"/>
      <c r="C16" s="248"/>
      <c r="D16" s="199">
        <v>8</v>
      </c>
      <c r="E16" s="1" t="s">
        <v>203</v>
      </c>
      <c r="F16" s="289" t="s">
        <v>165</v>
      </c>
      <c r="G16" s="289"/>
      <c r="H16" s="289" t="s">
        <v>152</v>
      </c>
      <c r="I16" s="289"/>
      <c r="J16" s="289" t="s">
        <v>132</v>
      </c>
      <c r="K16" s="289"/>
      <c r="L16" s="289" t="s">
        <v>206</v>
      </c>
      <c r="M16" s="289"/>
      <c r="N16" s="34" t="s">
        <v>68</v>
      </c>
      <c r="O16" s="89">
        <v>6.8470000000000004</v>
      </c>
      <c r="P16" s="160">
        <f t="shared" si="0"/>
        <v>0.25800000000000001</v>
      </c>
      <c r="Q16" s="157">
        <f t="shared" si="1"/>
        <v>7.0000000000005613E-3</v>
      </c>
      <c r="R16" s="68">
        <v>3</v>
      </c>
      <c r="S16" s="16"/>
      <c r="T16" s="70">
        <v>5</v>
      </c>
      <c r="U16" s="16"/>
      <c r="V16" s="16"/>
      <c r="W16" s="5"/>
    </row>
    <row r="17" spans="1:23" s="2" customFormat="1" ht="18" customHeight="1">
      <c r="A17" s="14"/>
      <c r="B17" s="276"/>
      <c r="C17" s="248"/>
      <c r="D17" s="197">
        <v>9</v>
      </c>
      <c r="E17" s="1" t="s">
        <v>147</v>
      </c>
      <c r="F17" s="236" t="s">
        <v>71</v>
      </c>
      <c r="G17" s="237"/>
      <c r="H17" s="236" t="s">
        <v>82</v>
      </c>
      <c r="I17" s="237"/>
      <c r="J17" s="236" t="s">
        <v>67</v>
      </c>
      <c r="K17" s="237"/>
      <c r="L17" s="236" t="s">
        <v>129</v>
      </c>
      <c r="M17" s="237"/>
      <c r="N17" s="34" t="s">
        <v>68</v>
      </c>
      <c r="O17" s="89">
        <v>6.851</v>
      </c>
      <c r="P17" s="160">
        <f t="shared" si="0"/>
        <v>0.26199999999999957</v>
      </c>
      <c r="Q17" s="157">
        <f t="shared" si="1"/>
        <v>3.9999999999995595E-3</v>
      </c>
      <c r="R17" s="69">
        <v>4</v>
      </c>
      <c r="S17" s="16"/>
      <c r="T17" s="192">
        <v>6</v>
      </c>
      <c r="U17" s="16"/>
      <c r="V17" s="16"/>
      <c r="W17" s="5"/>
    </row>
    <row r="18" spans="1:23" s="2" customFormat="1" ht="18" customHeight="1">
      <c r="A18" s="14"/>
      <c r="B18" s="276"/>
      <c r="C18" s="248"/>
      <c r="D18" s="197">
        <v>10</v>
      </c>
      <c r="E18" s="1" t="s">
        <v>54</v>
      </c>
      <c r="F18" s="236" t="s">
        <v>66</v>
      </c>
      <c r="G18" s="237"/>
      <c r="H18" s="236" t="s">
        <v>2</v>
      </c>
      <c r="I18" s="237"/>
      <c r="J18" s="236" t="s">
        <v>132</v>
      </c>
      <c r="K18" s="237"/>
      <c r="L18" s="236" t="s">
        <v>128</v>
      </c>
      <c r="M18" s="237"/>
      <c r="N18" s="34" t="s">
        <v>68</v>
      </c>
      <c r="O18" s="89">
        <v>6.8650000000000002</v>
      </c>
      <c r="P18" s="160">
        <f t="shared" si="0"/>
        <v>0.2759999999999998</v>
      </c>
      <c r="Q18" s="159">
        <f t="shared" si="1"/>
        <v>1.4000000000000234E-2</v>
      </c>
      <c r="R18" s="70">
        <v>5</v>
      </c>
      <c r="S18" s="16"/>
      <c r="T18" s="150">
        <v>7</v>
      </c>
      <c r="U18" s="16"/>
      <c r="V18" s="16"/>
      <c r="W18" s="5"/>
    </row>
    <row r="19" spans="1:23" s="2" customFormat="1" ht="18" customHeight="1">
      <c r="A19" s="14"/>
      <c r="B19" s="276"/>
      <c r="C19" s="248"/>
      <c r="D19" s="197">
        <v>11</v>
      </c>
      <c r="E19" s="1" t="s">
        <v>122</v>
      </c>
      <c r="F19" s="236" t="s">
        <v>40</v>
      </c>
      <c r="G19" s="237"/>
      <c r="H19" s="236" t="s">
        <v>78</v>
      </c>
      <c r="I19" s="237"/>
      <c r="J19" s="236" t="s">
        <v>88</v>
      </c>
      <c r="K19" s="237"/>
      <c r="L19" s="236" t="s">
        <v>128</v>
      </c>
      <c r="M19" s="237"/>
      <c r="N19" s="34" t="s">
        <v>24</v>
      </c>
      <c r="O19" s="89">
        <v>6.8810000000000002</v>
      </c>
      <c r="P19" s="160">
        <f t="shared" si="0"/>
        <v>0.29199999999999982</v>
      </c>
      <c r="Q19" s="159">
        <f t="shared" si="1"/>
        <v>1.6000000000000014E-2</v>
      </c>
      <c r="R19" s="66">
        <v>1</v>
      </c>
      <c r="S19" s="16"/>
      <c r="T19" s="16"/>
      <c r="U19" s="16"/>
      <c r="V19" s="16"/>
      <c r="W19" s="5"/>
    </row>
    <row r="20" spans="1:23" s="2" customFormat="1" ht="18" customHeight="1">
      <c r="A20" s="14"/>
      <c r="B20" s="276"/>
      <c r="C20" s="248"/>
      <c r="D20" s="197">
        <v>12</v>
      </c>
      <c r="E20" s="1" t="s">
        <v>148</v>
      </c>
      <c r="F20" s="236" t="s">
        <v>82</v>
      </c>
      <c r="G20" s="237"/>
      <c r="H20" s="236" t="s">
        <v>80</v>
      </c>
      <c r="I20" s="237"/>
      <c r="J20" s="236" t="s">
        <v>88</v>
      </c>
      <c r="K20" s="237"/>
      <c r="L20" s="236" t="s">
        <v>168</v>
      </c>
      <c r="M20" s="237"/>
      <c r="N20" s="34" t="s">
        <v>68</v>
      </c>
      <c r="O20" s="89">
        <v>6.97</v>
      </c>
      <c r="P20" s="160">
        <f t="shared" si="0"/>
        <v>0.38099999999999934</v>
      </c>
      <c r="Q20" s="159">
        <f t="shared" si="1"/>
        <v>8.8999999999999524E-2</v>
      </c>
      <c r="R20" s="67">
        <v>2</v>
      </c>
      <c r="S20" s="16"/>
      <c r="T20" s="16"/>
      <c r="U20" s="16"/>
      <c r="V20" s="16"/>
      <c r="W20" s="5"/>
    </row>
    <row r="21" spans="1:23" s="2" customFormat="1" ht="18" customHeight="1">
      <c r="A21" s="14"/>
      <c r="B21" s="276"/>
      <c r="C21" s="248"/>
      <c r="D21" s="197">
        <v>13</v>
      </c>
      <c r="E21" s="1" t="s">
        <v>146</v>
      </c>
      <c r="F21" s="236" t="s">
        <v>80</v>
      </c>
      <c r="G21" s="237"/>
      <c r="H21" s="236" t="s">
        <v>71</v>
      </c>
      <c r="I21" s="237"/>
      <c r="J21" s="236" t="s">
        <v>133</v>
      </c>
      <c r="K21" s="237"/>
      <c r="L21" s="236" t="s">
        <v>90</v>
      </c>
      <c r="M21" s="237"/>
      <c r="N21" s="34" t="s">
        <v>68</v>
      </c>
      <c r="O21" s="89">
        <v>6.9950000000000001</v>
      </c>
      <c r="P21" s="160">
        <f t="shared" si="0"/>
        <v>0.40599999999999969</v>
      </c>
      <c r="Q21" s="159">
        <f t="shared" si="1"/>
        <v>2.5000000000000355E-2</v>
      </c>
      <c r="R21" s="192">
        <v>6</v>
      </c>
      <c r="S21" s="16"/>
      <c r="T21" s="16"/>
      <c r="U21" s="16"/>
      <c r="V21" s="16"/>
      <c r="W21" s="5"/>
    </row>
    <row r="22" spans="1:23" s="2" customFormat="1" ht="18" customHeight="1">
      <c r="A22" s="14"/>
      <c r="B22" s="276"/>
      <c r="C22" s="248"/>
      <c r="D22" s="197">
        <v>14</v>
      </c>
      <c r="E22" s="1" t="s">
        <v>121</v>
      </c>
      <c r="F22" s="236" t="s">
        <v>37</v>
      </c>
      <c r="G22" s="237"/>
      <c r="H22" s="236" t="s">
        <v>66</v>
      </c>
      <c r="I22" s="237"/>
      <c r="J22" s="236" t="s">
        <v>205</v>
      </c>
      <c r="K22" s="237"/>
      <c r="L22" s="236" t="s">
        <v>128</v>
      </c>
      <c r="M22" s="237"/>
      <c r="N22" s="34" t="s">
        <v>167</v>
      </c>
      <c r="O22" s="31">
        <v>7.06</v>
      </c>
      <c r="P22" s="160">
        <f t="shared" si="0"/>
        <v>0.4709999999999992</v>
      </c>
      <c r="Q22" s="160">
        <f t="shared" si="1"/>
        <v>6.4999999999999503E-2</v>
      </c>
      <c r="R22" s="150">
        <v>7</v>
      </c>
      <c r="S22" s="16"/>
      <c r="T22" s="16"/>
      <c r="U22" s="16"/>
      <c r="V22" s="16"/>
      <c r="W22" s="5"/>
    </row>
    <row r="23" spans="1:23" s="2" customFormat="1" ht="18" customHeight="1">
      <c r="A23" s="14"/>
      <c r="B23" s="276"/>
      <c r="C23" s="24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6"/>
      <c r="W23" s="5"/>
    </row>
    <row r="24" spans="1:23" s="2" customFormat="1" ht="18" customHeight="1">
      <c r="A24" s="14"/>
      <c r="B24" s="276"/>
      <c r="C24" s="248"/>
      <c r="D24" s="244" t="s">
        <v>23</v>
      </c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38" t="s">
        <v>86</v>
      </c>
      <c r="W24" s="14"/>
    </row>
    <row r="25" spans="1:23" s="2" customFormat="1" ht="18" customHeight="1">
      <c r="A25" s="14"/>
      <c r="B25" s="276"/>
      <c r="C25" s="248"/>
      <c r="D25" s="245" t="s">
        <v>1</v>
      </c>
      <c r="E25" s="239" t="s">
        <v>15</v>
      </c>
      <c r="F25" s="240" t="s">
        <v>48</v>
      </c>
      <c r="G25" s="242" t="s">
        <v>20</v>
      </c>
      <c r="H25" s="253" t="s">
        <v>17</v>
      </c>
      <c r="I25" s="254"/>
      <c r="J25" s="254"/>
      <c r="K25" s="254"/>
      <c r="L25" s="254"/>
      <c r="M25" s="254"/>
      <c r="N25" s="255"/>
      <c r="O25" s="253" t="s">
        <v>18</v>
      </c>
      <c r="P25" s="254"/>
      <c r="Q25" s="254"/>
      <c r="R25" s="254"/>
      <c r="S25" s="254"/>
      <c r="T25" s="254"/>
      <c r="U25" s="255"/>
      <c r="V25" s="238"/>
      <c r="W25" s="14"/>
    </row>
    <row r="26" spans="1:23" s="2" customFormat="1" ht="18" customHeight="1">
      <c r="A26" s="14"/>
      <c r="B26" s="276"/>
      <c r="C26" s="248"/>
      <c r="D26" s="245"/>
      <c r="E26" s="239"/>
      <c r="F26" s="241"/>
      <c r="G26" s="242"/>
      <c r="H26" s="120" t="s">
        <v>92</v>
      </c>
      <c r="I26" s="33" t="s">
        <v>19</v>
      </c>
      <c r="J26" s="22">
        <v>1</v>
      </c>
      <c r="K26" s="19">
        <v>2</v>
      </c>
      <c r="L26" s="20">
        <v>3</v>
      </c>
      <c r="M26" s="21">
        <v>4</v>
      </c>
      <c r="N26" s="27">
        <v>5</v>
      </c>
      <c r="O26" s="120" t="s">
        <v>92</v>
      </c>
      <c r="P26" s="33" t="s">
        <v>19</v>
      </c>
      <c r="Q26" s="22">
        <v>1</v>
      </c>
      <c r="R26" s="19">
        <v>2</v>
      </c>
      <c r="S26" s="20">
        <v>3</v>
      </c>
      <c r="T26" s="21">
        <v>4</v>
      </c>
      <c r="U26" s="27">
        <v>5</v>
      </c>
      <c r="V26" s="238"/>
      <c r="W26" s="14"/>
    </row>
    <row r="27" spans="1:23" s="2" customFormat="1" ht="18" customHeight="1">
      <c r="A27" s="14"/>
      <c r="B27" s="276"/>
      <c r="C27" s="248"/>
      <c r="D27" s="197">
        <v>1</v>
      </c>
      <c r="E27" s="1" t="s">
        <v>113</v>
      </c>
      <c r="F27" s="35">
        <v>20</v>
      </c>
      <c r="G27" s="146">
        <f t="shared" ref="G27:G36" si="2">I27+P27-V27</f>
        <v>525.46</v>
      </c>
      <c r="H27" s="120" t="s">
        <v>93</v>
      </c>
      <c r="I27" s="97">
        <f t="shared" ref="I27:I40" si="3">SUM(J27:N27)</f>
        <v>263.14</v>
      </c>
      <c r="J27" s="130">
        <v>53.14</v>
      </c>
      <c r="K27" s="130">
        <v>53</v>
      </c>
      <c r="L27" s="130">
        <v>53</v>
      </c>
      <c r="M27" s="130">
        <v>53</v>
      </c>
      <c r="N27" s="195">
        <v>51</v>
      </c>
      <c r="O27" s="120" t="s">
        <v>95</v>
      </c>
      <c r="P27" s="97">
        <f t="shared" ref="P27:P40" si="4">SUM(Q27:U27)</f>
        <v>263.82</v>
      </c>
      <c r="Q27" s="129">
        <v>53.82</v>
      </c>
      <c r="R27" s="130">
        <v>53</v>
      </c>
      <c r="S27" s="130">
        <v>53</v>
      </c>
      <c r="T27" s="130">
        <v>53</v>
      </c>
      <c r="U27" s="190">
        <v>51</v>
      </c>
      <c r="V27" s="193">
        <v>1.5</v>
      </c>
      <c r="W27" s="14"/>
    </row>
    <row r="28" spans="1:23" s="2" customFormat="1" ht="18" customHeight="1">
      <c r="A28" s="14"/>
      <c r="B28" s="276"/>
      <c r="C28" s="248"/>
      <c r="D28" s="197">
        <v>2</v>
      </c>
      <c r="E28" s="1" t="s">
        <v>81</v>
      </c>
      <c r="F28" s="35">
        <v>18</v>
      </c>
      <c r="G28" s="146">
        <f t="shared" si="2"/>
        <v>521.58000000000004</v>
      </c>
      <c r="H28" s="120" t="s">
        <v>103</v>
      </c>
      <c r="I28" s="99">
        <f t="shared" si="3"/>
        <v>260.46000000000004</v>
      </c>
      <c r="J28" s="189">
        <v>52</v>
      </c>
      <c r="K28" s="130">
        <v>53.46</v>
      </c>
      <c r="L28" s="130">
        <v>53</v>
      </c>
      <c r="M28" s="189">
        <v>52</v>
      </c>
      <c r="N28" s="194">
        <v>50</v>
      </c>
      <c r="O28" s="120" t="s">
        <v>194</v>
      </c>
      <c r="P28" s="98">
        <f t="shared" si="4"/>
        <v>261.72000000000003</v>
      </c>
      <c r="Q28" s="189">
        <v>52</v>
      </c>
      <c r="R28" s="129">
        <v>53.72</v>
      </c>
      <c r="S28" s="130">
        <v>53</v>
      </c>
      <c r="T28" s="189">
        <v>52</v>
      </c>
      <c r="U28" s="190">
        <v>51</v>
      </c>
      <c r="V28" s="147">
        <v>0.6</v>
      </c>
      <c r="W28" s="14"/>
    </row>
    <row r="29" spans="1:23" s="2" customFormat="1" ht="18" customHeight="1">
      <c r="A29" s="14"/>
      <c r="B29" s="276"/>
      <c r="C29" s="248"/>
      <c r="D29" s="197">
        <v>3</v>
      </c>
      <c r="E29" s="1" t="s">
        <v>77</v>
      </c>
      <c r="F29" s="35">
        <v>16</v>
      </c>
      <c r="G29" s="146">
        <f t="shared" si="2"/>
        <v>516.06999999999994</v>
      </c>
      <c r="H29" s="120" t="s">
        <v>95</v>
      </c>
      <c r="I29" s="98">
        <f t="shared" si="3"/>
        <v>261.89999999999998</v>
      </c>
      <c r="J29" s="130">
        <v>53</v>
      </c>
      <c r="K29" s="130">
        <v>53</v>
      </c>
      <c r="L29" s="129">
        <v>53.9</v>
      </c>
      <c r="M29" s="189">
        <v>52</v>
      </c>
      <c r="N29" s="194">
        <v>50</v>
      </c>
      <c r="O29" s="120" t="s">
        <v>99</v>
      </c>
      <c r="P29" s="100">
        <f t="shared" si="4"/>
        <v>254.77</v>
      </c>
      <c r="Q29" s="190">
        <v>51</v>
      </c>
      <c r="R29" s="190">
        <v>51</v>
      </c>
      <c r="S29" s="130">
        <v>52.77</v>
      </c>
      <c r="T29" s="190">
        <v>51</v>
      </c>
      <c r="U29" s="191">
        <v>49</v>
      </c>
      <c r="V29" s="147">
        <v>0.6</v>
      </c>
      <c r="W29" s="14"/>
    </row>
    <row r="30" spans="1:23" s="2" customFormat="1" ht="18" customHeight="1">
      <c r="A30" s="14"/>
      <c r="B30" s="276"/>
      <c r="C30" s="248"/>
      <c r="D30" s="197">
        <v>4</v>
      </c>
      <c r="E30" s="1" t="s">
        <v>125</v>
      </c>
      <c r="F30" s="35">
        <v>15</v>
      </c>
      <c r="G30" s="146">
        <f t="shared" si="2"/>
        <v>512.55000000000007</v>
      </c>
      <c r="H30" s="120" t="s">
        <v>102</v>
      </c>
      <c r="I30" s="100">
        <f t="shared" si="3"/>
        <v>258.27999999999997</v>
      </c>
      <c r="J30" s="195">
        <v>51</v>
      </c>
      <c r="K30" s="189">
        <v>52</v>
      </c>
      <c r="L30" s="130">
        <v>53</v>
      </c>
      <c r="M30" s="189">
        <v>52.28</v>
      </c>
      <c r="N30" s="194">
        <v>50</v>
      </c>
      <c r="O30" s="120" t="s">
        <v>98</v>
      </c>
      <c r="P30" s="100">
        <f t="shared" si="4"/>
        <v>256.67</v>
      </c>
      <c r="Q30" s="189">
        <v>52</v>
      </c>
      <c r="R30" s="189">
        <v>52</v>
      </c>
      <c r="S30" s="189">
        <v>52</v>
      </c>
      <c r="T30" s="189">
        <v>51.67</v>
      </c>
      <c r="U30" s="191">
        <v>49</v>
      </c>
      <c r="V30" s="193">
        <v>2.4</v>
      </c>
      <c r="W30" s="14"/>
    </row>
    <row r="31" spans="1:23" s="2" customFormat="1" ht="18" customHeight="1">
      <c r="A31" s="14"/>
      <c r="B31" s="276"/>
      <c r="C31" s="248"/>
      <c r="D31" s="197">
        <v>5</v>
      </c>
      <c r="E31" s="1" t="s">
        <v>76</v>
      </c>
      <c r="F31" s="35">
        <v>14</v>
      </c>
      <c r="G31" s="146">
        <f t="shared" si="2"/>
        <v>510.45</v>
      </c>
      <c r="H31" s="120" t="s">
        <v>97</v>
      </c>
      <c r="I31" s="100">
        <f t="shared" si="3"/>
        <v>252.52</v>
      </c>
      <c r="J31" s="195">
        <v>51</v>
      </c>
      <c r="K31" s="195">
        <v>51</v>
      </c>
      <c r="L31" s="195">
        <v>51</v>
      </c>
      <c r="M31" s="194">
        <v>50</v>
      </c>
      <c r="N31" s="194">
        <v>49.52</v>
      </c>
      <c r="O31" s="120" t="s">
        <v>103</v>
      </c>
      <c r="P31" s="99">
        <f t="shared" si="4"/>
        <v>259.13</v>
      </c>
      <c r="Q31" s="190">
        <v>51</v>
      </c>
      <c r="R31" s="130">
        <v>53</v>
      </c>
      <c r="S31" s="130">
        <v>53</v>
      </c>
      <c r="T31" s="190">
        <v>51</v>
      </c>
      <c r="U31" s="190">
        <v>51.13</v>
      </c>
      <c r="V31" s="193">
        <v>1.2</v>
      </c>
      <c r="W31" s="14"/>
    </row>
    <row r="32" spans="1:23" s="2" customFormat="1" ht="18" customHeight="1">
      <c r="A32" s="14"/>
      <c r="B32" s="276"/>
      <c r="C32" s="248"/>
      <c r="D32" s="197">
        <v>6</v>
      </c>
      <c r="E32" s="1" t="s">
        <v>177</v>
      </c>
      <c r="F32" s="35">
        <v>13</v>
      </c>
      <c r="G32" s="146">
        <f t="shared" si="2"/>
        <v>507.8</v>
      </c>
      <c r="H32" s="120" t="s">
        <v>194</v>
      </c>
      <c r="I32" s="100">
        <f t="shared" si="3"/>
        <v>256.31</v>
      </c>
      <c r="J32" s="195">
        <v>51</v>
      </c>
      <c r="K32" s="189">
        <v>52</v>
      </c>
      <c r="L32" s="130">
        <v>53</v>
      </c>
      <c r="M32" s="195">
        <v>51</v>
      </c>
      <c r="N32" s="191">
        <v>49.31</v>
      </c>
      <c r="O32" s="200" t="s">
        <v>102</v>
      </c>
      <c r="P32" s="100">
        <f t="shared" si="4"/>
        <v>254.19</v>
      </c>
      <c r="Q32" s="190">
        <v>51</v>
      </c>
      <c r="R32" s="194">
        <v>50</v>
      </c>
      <c r="S32" s="189">
        <v>52</v>
      </c>
      <c r="T32" s="190">
        <v>51</v>
      </c>
      <c r="U32" s="194">
        <v>50.19</v>
      </c>
      <c r="V32" s="193">
        <v>2.7</v>
      </c>
      <c r="W32" s="14"/>
    </row>
    <row r="33" spans="1:23" s="2" customFormat="1" ht="18" customHeight="1">
      <c r="A33" s="14"/>
      <c r="B33" s="276"/>
      <c r="C33" s="248"/>
      <c r="D33" s="197">
        <v>7</v>
      </c>
      <c r="E33" s="1" t="s">
        <v>173</v>
      </c>
      <c r="F33" s="35">
        <v>12</v>
      </c>
      <c r="G33" s="146">
        <f t="shared" si="2"/>
        <v>504.69</v>
      </c>
      <c r="H33" s="120" t="s">
        <v>94</v>
      </c>
      <c r="I33" s="100">
        <f t="shared" si="3"/>
        <v>254.61</v>
      </c>
      <c r="J33" s="195">
        <v>51</v>
      </c>
      <c r="K33" s="195">
        <v>51</v>
      </c>
      <c r="L33" s="195">
        <v>51</v>
      </c>
      <c r="M33" s="195">
        <v>51</v>
      </c>
      <c r="N33" s="195">
        <v>50.61</v>
      </c>
      <c r="O33" s="120" t="s">
        <v>169</v>
      </c>
      <c r="P33" s="100">
        <f t="shared" si="4"/>
        <v>254.28</v>
      </c>
      <c r="Q33" s="190">
        <v>51</v>
      </c>
      <c r="R33" s="190">
        <v>51</v>
      </c>
      <c r="S33" s="189">
        <v>52</v>
      </c>
      <c r="T33" s="190">
        <v>51</v>
      </c>
      <c r="U33" s="191">
        <v>49.28</v>
      </c>
      <c r="V33" s="193">
        <v>4.2</v>
      </c>
      <c r="W33" s="14"/>
    </row>
    <row r="34" spans="1:23" s="2" customFormat="1" ht="18" customHeight="1">
      <c r="A34" s="14"/>
      <c r="B34" s="276"/>
      <c r="C34" s="248"/>
      <c r="D34" s="197">
        <v>8</v>
      </c>
      <c r="E34" s="57" t="s">
        <v>54</v>
      </c>
      <c r="F34" s="35">
        <v>11</v>
      </c>
      <c r="G34" s="146">
        <f t="shared" si="2"/>
        <v>503.35</v>
      </c>
      <c r="H34" s="120" t="s">
        <v>96</v>
      </c>
      <c r="I34" s="100">
        <f t="shared" si="3"/>
        <v>254.06</v>
      </c>
      <c r="J34" s="195">
        <v>51</v>
      </c>
      <c r="K34" s="189">
        <v>52</v>
      </c>
      <c r="L34" s="189">
        <v>52.06</v>
      </c>
      <c r="M34" s="194">
        <v>50</v>
      </c>
      <c r="N34" s="191">
        <v>49</v>
      </c>
      <c r="O34" s="120" t="s">
        <v>97</v>
      </c>
      <c r="P34" s="100">
        <f t="shared" si="4"/>
        <v>250.19</v>
      </c>
      <c r="Q34" s="190">
        <v>51</v>
      </c>
      <c r="R34" s="190">
        <v>51</v>
      </c>
      <c r="S34" s="190">
        <v>51.19</v>
      </c>
      <c r="T34" s="191">
        <v>49</v>
      </c>
      <c r="U34" s="191">
        <v>48</v>
      </c>
      <c r="V34" s="193">
        <v>0.9</v>
      </c>
      <c r="W34" s="14"/>
    </row>
    <row r="35" spans="1:23" s="2" customFormat="1" ht="18" customHeight="1">
      <c r="A35" s="14"/>
      <c r="B35" s="276"/>
      <c r="C35" s="248"/>
      <c r="D35" s="197">
        <v>9</v>
      </c>
      <c r="E35" s="1" t="s">
        <v>147</v>
      </c>
      <c r="F35" s="35">
        <v>10</v>
      </c>
      <c r="G35" s="73">
        <f t="shared" si="2"/>
        <v>498.52</v>
      </c>
      <c r="H35" s="120" t="s">
        <v>104</v>
      </c>
      <c r="I35" s="26">
        <f t="shared" si="3"/>
        <v>248.44</v>
      </c>
      <c r="J35" s="191">
        <v>49</v>
      </c>
      <c r="K35" s="194">
        <v>50</v>
      </c>
      <c r="L35" s="189">
        <v>52</v>
      </c>
      <c r="M35" s="191">
        <v>49</v>
      </c>
      <c r="N35" s="191">
        <v>48.44</v>
      </c>
      <c r="O35" s="120" t="s">
        <v>106</v>
      </c>
      <c r="P35" s="100">
        <f t="shared" si="4"/>
        <v>252.48</v>
      </c>
      <c r="Q35" s="190">
        <v>51</v>
      </c>
      <c r="R35" s="190">
        <v>51</v>
      </c>
      <c r="S35" s="190">
        <v>51</v>
      </c>
      <c r="T35" s="194">
        <v>50</v>
      </c>
      <c r="U35" s="191">
        <v>49.48</v>
      </c>
      <c r="V35" s="193">
        <v>2.4</v>
      </c>
      <c r="W35" s="14"/>
    </row>
    <row r="36" spans="1:23" s="2" customFormat="1" ht="18" customHeight="1">
      <c r="A36" s="14"/>
      <c r="B36" s="276"/>
      <c r="C36" s="248"/>
      <c r="D36" s="197">
        <v>10</v>
      </c>
      <c r="E36" s="1" t="s">
        <v>203</v>
      </c>
      <c r="F36" s="35">
        <v>9</v>
      </c>
      <c r="G36" s="73">
        <f t="shared" si="2"/>
        <v>495.47</v>
      </c>
      <c r="H36" s="120" t="s">
        <v>169</v>
      </c>
      <c r="I36" s="100">
        <f t="shared" si="3"/>
        <v>251.86</v>
      </c>
      <c r="J36" s="189">
        <v>51.86</v>
      </c>
      <c r="K36" s="189">
        <v>52</v>
      </c>
      <c r="L36" s="191">
        <v>49</v>
      </c>
      <c r="M36" s="195">
        <v>51</v>
      </c>
      <c r="N36" s="191">
        <v>48</v>
      </c>
      <c r="O36" s="120" t="s">
        <v>156</v>
      </c>
      <c r="P36" s="100">
        <f t="shared" si="4"/>
        <v>250.51</v>
      </c>
      <c r="Q36" s="189">
        <v>51.51</v>
      </c>
      <c r="R36" s="190">
        <v>51</v>
      </c>
      <c r="S36" s="190">
        <v>51</v>
      </c>
      <c r="T36" s="194">
        <v>50</v>
      </c>
      <c r="U36" s="191">
        <v>47</v>
      </c>
      <c r="V36" s="148">
        <v>6.9</v>
      </c>
      <c r="W36" s="14"/>
    </row>
    <row r="37" spans="1:23" s="2" customFormat="1" ht="18" customHeight="1">
      <c r="A37" s="14"/>
      <c r="B37" s="276"/>
      <c r="C37" s="248"/>
      <c r="D37" s="197">
        <v>11</v>
      </c>
      <c r="E37" s="1" t="s">
        <v>122</v>
      </c>
      <c r="F37" s="35">
        <v>8</v>
      </c>
      <c r="G37" s="73">
        <f>I37+P37-V37-12</f>
        <v>484.98</v>
      </c>
      <c r="H37" s="120" t="s">
        <v>98</v>
      </c>
      <c r="I37" s="26">
        <f t="shared" si="3"/>
        <v>248.79</v>
      </c>
      <c r="J37" s="191">
        <v>48</v>
      </c>
      <c r="K37" s="189">
        <v>51.79</v>
      </c>
      <c r="L37" s="195">
        <v>51</v>
      </c>
      <c r="M37" s="194">
        <v>50</v>
      </c>
      <c r="N37" s="191">
        <v>48</v>
      </c>
      <c r="O37" s="120" t="s">
        <v>93</v>
      </c>
      <c r="P37" s="100">
        <f t="shared" si="4"/>
        <v>254.19</v>
      </c>
      <c r="Q37" s="194">
        <v>50</v>
      </c>
      <c r="R37" s="190">
        <v>51.19</v>
      </c>
      <c r="S37" s="189">
        <v>52</v>
      </c>
      <c r="T37" s="190">
        <v>51</v>
      </c>
      <c r="U37" s="194">
        <v>50</v>
      </c>
      <c r="V37" s="193">
        <v>6</v>
      </c>
      <c r="W37" s="14"/>
    </row>
    <row r="38" spans="1:23" s="2" customFormat="1" ht="18" customHeight="1">
      <c r="A38" s="14"/>
      <c r="B38" s="276"/>
      <c r="C38" s="248"/>
      <c r="D38" s="197">
        <v>12</v>
      </c>
      <c r="E38" s="1" t="s">
        <v>121</v>
      </c>
      <c r="F38" s="35">
        <v>7</v>
      </c>
      <c r="G38" s="73">
        <f>I38+P38-V38-12</f>
        <v>482.17999999999995</v>
      </c>
      <c r="H38" s="120" t="s">
        <v>99</v>
      </c>
      <c r="I38" s="26">
        <f t="shared" si="3"/>
        <v>247.12</v>
      </c>
      <c r="J38" s="194">
        <v>50</v>
      </c>
      <c r="K38" s="194">
        <v>50</v>
      </c>
      <c r="L38" s="194">
        <v>50</v>
      </c>
      <c r="M38" s="191">
        <v>49</v>
      </c>
      <c r="N38" s="191">
        <v>48.12</v>
      </c>
      <c r="O38" s="120" t="s">
        <v>96</v>
      </c>
      <c r="P38" s="26">
        <f t="shared" si="4"/>
        <v>249.16</v>
      </c>
      <c r="Q38" s="194">
        <v>50</v>
      </c>
      <c r="R38" s="194">
        <v>50</v>
      </c>
      <c r="S38" s="190">
        <v>51</v>
      </c>
      <c r="T38" s="194">
        <v>50</v>
      </c>
      <c r="U38" s="191">
        <v>48.16</v>
      </c>
      <c r="V38" s="193">
        <v>2.1</v>
      </c>
      <c r="W38" s="14"/>
    </row>
    <row r="39" spans="1:23" s="2" customFormat="1" ht="18" customHeight="1">
      <c r="A39" s="14"/>
      <c r="B39" s="276"/>
      <c r="C39" s="248"/>
      <c r="D39" s="197">
        <v>13</v>
      </c>
      <c r="E39" s="1" t="s">
        <v>146</v>
      </c>
      <c r="F39" s="35">
        <v>6</v>
      </c>
      <c r="G39" s="73">
        <f>I39+P39-V39</f>
        <v>477.07</v>
      </c>
      <c r="H39" s="120" t="s">
        <v>101</v>
      </c>
      <c r="I39" s="26">
        <f t="shared" si="3"/>
        <v>236.99</v>
      </c>
      <c r="J39" s="191">
        <v>48</v>
      </c>
      <c r="K39" s="191">
        <v>48</v>
      </c>
      <c r="L39" s="191">
        <v>49</v>
      </c>
      <c r="M39" s="191">
        <v>46</v>
      </c>
      <c r="N39" s="191">
        <v>45.99</v>
      </c>
      <c r="O39" s="120" t="s">
        <v>104</v>
      </c>
      <c r="P39" s="26">
        <f t="shared" si="4"/>
        <v>243.07999999999998</v>
      </c>
      <c r="Q39" s="191">
        <v>49</v>
      </c>
      <c r="R39" s="191">
        <v>48</v>
      </c>
      <c r="S39" s="194">
        <v>50</v>
      </c>
      <c r="T39" s="191">
        <v>48</v>
      </c>
      <c r="U39" s="191">
        <v>48.08</v>
      </c>
      <c r="V39" s="193">
        <v>3</v>
      </c>
      <c r="W39" s="14"/>
    </row>
    <row r="40" spans="1:23" s="2" customFormat="1" ht="18" customHeight="1">
      <c r="A40" s="14"/>
      <c r="B40" s="276"/>
      <c r="C40" s="248"/>
      <c r="D40" s="197">
        <v>14</v>
      </c>
      <c r="E40" s="1" t="s">
        <v>148</v>
      </c>
      <c r="F40" s="35">
        <v>5</v>
      </c>
      <c r="G40" s="73">
        <f>I40+P40-V40</f>
        <v>457.40000000000003</v>
      </c>
      <c r="H40" s="120" t="s">
        <v>106</v>
      </c>
      <c r="I40" s="26">
        <f t="shared" si="3"/>
        <v>242.05</v>
      </c>
      <c r="J40" s="191">
        <v>49</v>
      </c>
      <c r="K40" s="191">
        <v>47</v>
      </c>
      <c r="L40" s="191">
        <v>49</v>
      </c>
      <c r="M40" s="191">
        <v>49.05</v>
      </c>
      <c r="N40" s="191">
        <v>48</v>
      </c>
      <c r="O40" s="120" t="s">
        <v>101</v>
      </c>
      <c r="P40" s="26">
        <f t="shared" si="4"/>
        <v>221.65</v>
      </c>
      <c r="Q40" s="191">
        <v>47</v>
      </c>
      <c r="R40" s="191">
        <v>48</v>
      </c>
      <c r="S40" s="191">
        <v>49</v>
      </c>
      <c r="T40" s="191">
        <v>33.65</v>
      </c>
      <c r="U40" s="191">
        <v>44</v>
      </c>
      <c r="V40" s="193">
        <v>6.3</v>
      </c>
      <c r="W40" s="14"/>
    </row>
    <row r="41" spans="1:23" s="2" customFormat="1" ht="18" customHeight="1">
      <c r="A41" s="14"/>
      <c r="B41" s="276"/>
      <c r="C41" s="14"/>
      <c r="D41" s="14"/>
      <c r="E41" s="128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s="2" customFormat="1" ht="18" customHeight="1">
      <c r="A42" s="14"/>
      <c r="B42" s="276"/>
      <c r="C42" s="42"/>
      <c r="D42" s="32"/>
      <c r="E42" s="42"/>
      <c r="F42" s="32"/>
      <c r="G42" s="42"/>
      <c r="H42" s="32"/>
      <c r="I42" s="42"/>
      <c r="J42" s="32"/>
      <c r="K42" s="42"/>
      <c r="L42" s="32"/>
      <c r="M42" s="42"/>
      <c r="N42" s="32"/>
      <c r="O42" s="42"/>
      <c r="P42" s="32"/>
      <c r="Q42" s="42"/>
      <c r="R42" s="32"/>
      <c r="S42" s="42"/>
      <c r="T42" s="32"/>
      <c r="U42" s="42"/>
      <c r="V42" s="32"/>
      <c r="W42" s="14"/>
    </row>
    <row r="43" spans="1:23" s="2" customFormat="1" ht="18" customHeight="1">
      <c r="A43" s="14"/>
      <c r="B43" s="27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4"/>
    </row>
    <row r="44" spans="1:23" s="2" customFormat="1" ht="18" customHeight="1">
      <c r="A44" s="14"/>
      <c r="B44" s="276"/>
      <c r="C44" s="248" t="s">
        <v>63</v>
      </c>
      <c r="D44" s="286" t="s">
        <v>207</v>
      </c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16"/>
      <c r="R44" s="16"/>
      <c r="S44" s="16"/>
      <c r="T44" s="16"/>
      <c r="U44" s="16"/>
      <c r="V44" s="16"/>
      <c r="W44" s="16"/>
    </row>
    <row r="45" spans="1:23" s="2" customFormat="1" ht="18" customHeight="1">
      <c r="A45" s="14"/>
      <c r="B45" s="276"/>
      <c r="C45" s="248"/>
      <c r="D45" s="233" t="s">
        <v>1</v>
      </c>
      <c r="E45" s="239" t="s">
        <v>15</v>
      </c>
      <c r="F45" s="239" t="s">
        <v>72</v>
      </c>
      <c r="G45" s="239"/>
      <c r="H45" s="239" t="s">
        <v>5</v>
      </c>
      <c r="I45" s="239"/>
      <c r="J45" s="234" t="s">
        <v>0</v>
      </c>
      <c r="K45" s="234"/>
      <c r="L45" s="249" t="s">
        <v>11</v>
      </c>
      <c r="M45" s="249"/>
      <c r="N45" s="250" t="s">
        <v>30</v>
      </c>
      <c r="O45" s="251" t="s">
        <v>3</v>
      </c>
      <c r="P45" s="277" t="s">
        <v>109</v>
      </c>
      <c r="Q45" s="277"/>
      <c r="R45" s="285" t="s">
        <v>87</v>
      </c>
      <c r="S45" s="16"/>
      <c r="T45" s="16"/>
      <c r="U45" s="16"/>
      <c r="V45" s="16"/>
      <c r="W45" s="16"/>
    </row>
    <row r="46" spans="1:23" s="2" customFormat="1" ht="18" customHeight="1">
      <c r="A46" s="14"/>
      <c r="B46" s="276"/>
      <c r="C46" s="248"/>
      <c r="D46" s="233"/>
      <c r="E46" s="239"/>
      <c r="F46" s="239"/>
      <c r="G46" s="239"/>
      <c r="H46" s="239"/>
      <c r="I46" s="239"/>
      <c r="J46" s="234"/>
      <c r="K46" s="234"/>
      <c r="L46" s="249"/>
      <c r="M46" s="249"/>
      <c r="N46" s="250"/>
      <c r="O46" s="251"/>
      <c r="P46" s="198" t="s">
        <v>107</v>
      </c>
      <c r="Q46" s="198" t="s">
        <v>108</v>
      </c>
      <c r="R46" s="285"/>
      <c r="S46" s="16"/>
      <c r="T46" s="16"/>
      <c r="U46" s="16"/>
      <c r="V46" s="16"/>
      <c r="W46" s="16"/>
    </row>
    <row r="47" spans="1:23" s="2" customFormat="1" ht="18" customHeight="1">
      <c r="A47" s="14"/>
      <c r="B47" s="276"/>
      <c r="C47" s="248"/>
      <c r="D47" s="197">
        <v>1</v>
      </c>
      <c r="E47" s="1" t="s">
        <v>113</v>
      </c>
      <c r="F47" s="236" t="s">
        <v>74</v>
      </c>
      <c r="G47" s="237"/>
      <c r="H47" s="236" t="s">
        <v>78</v>
      </c>
      <c r="I47" s="237"/>
      <c r="J47" s="236" t="s">
        <v>67</v>
      </c>
      <c r="K47" s="237"/>
      <c r="L47" s="236" t="s">
        <v>126</v>
      </c>
      <c r="M47" s="237"/>
      <c r="N47" s="34" t="s">
        <v>24</v>
      </c>
      <c r="O47" s="88">
        <v>6.6449999999999996</v>
      </c>
      <c r="P47" s="156"/>
      <c r="Q47" s="156"/>
      <c r="R47" s="68">
        <v>3</v>
      </c>
      <c r="S47" s="16"/>
      <c r="T47" s="16"/>
      <c r="U47" s="16"/>
      <c r="V47" s="16"/>
      <c r="W47" s="16"/>
    </row>
    <row r="48" spans="1:23" s="2" customFormat="1" ht="18" customHeight="1">
      <c r="A48" s="14"/>
      <c r="B48" s="276"/>
      <c r="C48" s="248"/>
      <c r="D48" s="197">
        <v>2</v>
      </c>
      <c r="E48" s="1" t="s">
        <v>81</v>
      </c>
      <c r="F48" s="236" t="s">
        <v>179</v>
      </c>
      <c r="G48" s="237"/>
      <c r="H48" s="236" t="s">
        <v>70</v>
      </c>
      <c r="I48" s="237"/>
      <c r="J48" s="236" t="s">
        <v>204</v>
      </c>
      <c r="K48" s="237"/>
      <c r="L48" s="236" t="s">
        <v>75</v>
      </c>
      <c r="M48" s="237"/>
      <c r="N48" s="34" t="s">
        <v>24</v>
      </c>
      <c r="O48" s="88">
        <v>6.665</v>
      </c>
      <c r="P48" s="159">
        <f>O48-$O$47</f>
        <v>2.0000000000000462E-2</v>
      </c>
      <c r="Q48" s="156"/>
      <c r="R48" s="70">
        <v>5</v>
      </c>
      <c r="S48" s="16"/>
      <c r="T48" s="16"/>
      <c r="U48" s="16"/>
      <c r="V48" s="16"/>
      <c r="W48" s="16"/>
    </row>
    <row r="49" spans="1:23" s="2" customFormat="1" ht="18" customHeight="1">
      <c r="A49" s="14"/>
      <c r="B49" s="276"/>
      <c r="C49" s="248"/>
      <c r="D49" s="197">
        <v>3</v>
      </c>
      <c r="E49" s="1" t="s">
        <v>177</v>
      </c>
      <c r="F49" s="236" t="s">
        <v>114</v>
      </c>
      <c r="G49" s="237"/>
      <c r="H49" s="236" t="s">
        <v>179</v>
      </c>
      <c r="I49" s="237"/>
      <c r="J49" s="236" t="s">
        <v>67</v>
      </c>
      <c r="K49" s="237"/>
      <c r="L49" s="236" t="s">
        <v>75</v>
      </c>
      <c r="M49" s="237"/>
      <c r="N49" s="34" t="s">
        <v>24</v>
      </c>
      <c r="O49" s="88">
        <v>6.6859999999999999</v>
      </c>
      <c r="P49" s="159">
        <f t="shared" ref="P49:P60" si="5">O49-$O$47</f>
        <v>4.1000000000000369E-2</v>
      </c>
      <c r="Q49" s="159">
        <f>O49-O48</f>
        <v>2.0999999999999908E-2</v>
      </c>
      <c r="R49" s="66">
        <v>1</v>
      </c>
      <c r="S49" s="16"/>
      <c r="T49" s="16"/>
      <c r="U49" s="16"/>
      <c r="V49" s="16"/>
      <c r="W49" s="16"/>
    </row>
    <row r="50" spans="1:23" s="2" customFormat="1" ht="18" customHeight="1">
      <c r="A50" s="14"/>
      <c r="B50" s="276"/>
      <c r="C50" s="248"/>
      <c r="D50" s="197">
        <v>4</v>
      </c>
      <c r="E50" s="1" t="s">
        <v>76</v>
      </c>
      <c r="F50" s="236" t="s">
        <v>70</v>
      </c>
      <c r="G50" s="237"/>
      <c r="H50" s="236" t="s">
        <v>2</v>
      </c>
      <c r="I50" s="237"/>
      <c r="J50" s="236" t="s">
        <v>189</v>
      </c>
      <c r="K50" s="237"/>
      <c r="L50" s="236" t="s">
        <v>191</v>
      </c>
      <c r="M50" s="237"/>
      <c r="N50" s="34" t="s">
        <v>167</v>
      </c>
      <c r="O50" s="88">
        <v>6.694</v>
      </c>
      <c r="P50" s="159">
        <f t="shared" si="5"/>
        <v>4.9000000000000377E-2</v>
      </c>
      <c r="Q50" s="157">
        <f t="shared" ref="Q50:Q60" si="6">O50-O49</f>
        <v>8.0000000000000071E-3</v>
      </c>
      <c r="R50" s="67">
        <v>2</v>
      </c>
      <c r="S50" s="14"/>
      <c r="T50" s="14"/>
      <c r="U50" s="14"/>
      <c r="V50" s="14"/>
      <c r="W50" s="14"/>
    </row>
    <row r="51" spans="1:23" s="2" customFormat="1" ht="18" customHeight="1">
      <c r="A51" s="14"/>
      <c r="B51" s="276"/>
      <c r="C51" s="248"/>
      <c r="D51" s="201">
        <v>5</v>
      </c>
      <c r="E51" s="1" t="s">
        <v>173</v>
      </c>
      <c r="F51" s="236" t="s">
        <v>165</v>
      </c>
      <c r="G51" s="237"/>
      <c r="H51" s="236" t="s">
        <v>39</v>
      </c>
      <c r="I51" s="237"/>
      <c r="J51" s="236" t="s">
        <v>67</v>
      </c>
      <c r="K51" s="237"/>
      <c r="L51" s="236" t="s">
        <v>123</v>
      </c>
      <c r="M51" s="237"/>
      <c r="N51" s="34" t="s">
        <v>24</v>
      </c>
      <c r="O51" s="88">
        <v>6.7569999999999997</v>
      </c>
      <c r="P51" s="160">
        <f t="shared" si="5"/>
        <v>0.1120000000000001</v>
      </c>
      <c r="Q51" s="159">
        <f t="shared" si="6"/>
        <v>6.2999999999999723E-2</v>
      </c>
      <c r="R51" s="69">
        <v>4</v>
      </c>
      <c r="S51" s="14"/>
      <c r="T51" s="66">
        <v>1</v>
      </c>
      <c r="U51" s="14"/>
      <c r="V51" s="14"/>
      <c r="W51" s="14"/>
    </row>
    <row r="52" spans="1:23" s="2" customFormat="1" ht="18" customHeight="1">
      <c r="A52" s="14"/>
      <c r="B52" s="276"/>
      <c r="C52" s="248"/>
      <c r="D52" s="197">
        <v>6</v>
      </c>
      <c r="E52" s="1" t="s">
        <v>121</v>
      </c>
      <c r="F52" s="236" t="s">
        <v>66</v>
      </c>
      <c r="G52" s="237"/>
      <c r="H52" s="236" t="s">
        <v>37</v>
      </c>
      <c r="I52" s="237"/>
      <c r="J52" s="236" t="s">
        <v>67</v>
      </c>
      <c r="K52" s="237"/>
      <c r="L52" s="236" t="s">
        <v>41</v>
      </c>
      <c r="M52" s="237"/>
      <c r="N52" s="34" t="s">
        <v>167</v>
      </c>
      <c r="O52" s="88">
        <v>6.758</v>
      </c>
      <c r="P52" s="160">
        <f t="shared" si="5"/>
        <v>0.11300000000000043</v>
      </c>
      <c r="Q52" s="157">
        <f t="shared" si="6"/>
        <v>1.000000000000334E-3</v>
      </c>
      <c r="R52" s="150">
        <v>7</v>
      </c>
      <c r="S52" s="14"/>
      <c r="T52" s="67">
        <v>2</v>
      </c>
      <c r="U52" s="14"/>
      <c r="V52" s="14"/>
      <c r="W52" s="14"/>
    </row>
    <row r="53" spans="1:23" s="2" customFormat="1" ht="18" customHeight="1">
      <c r="A53" s="14"/>
      <c r="B53" s="276"/>
      <c r="C53" s="248"/>
      <c r="D53" s="197">
        <v>7</v>
      </c>
      <c r="E53" s="1" t="s">
        <v>125</v>
      </c>
      <c r="F53" s="236" t="s">
        <v>40</v>
      </c>
      <c r="G53" s="237"/>
      <c r="H53" s="236" t="s">
        <v>114</v>
      </c>
      <c r="I53" s="237"/>
      <c r="J53" s="236" t="s">
        <v>67</v>
      </c>
      <c r="K53" s="237"/>
      <c r="L53" s="236" t="s">
        <v>128</v>
      </c>
      <c r="M53" s="237"/>
      <c r="N53" s="34" t="s">
        <v>24</v>
      </c>
      <c r="O53" s="88">
        <v>6.7720000000000002</v>
      </c>
      <c r="P53" s="160">
        <f t="shared" si="5"/>
        <v>0.12700000000000067</v>
      </c>
      <c r="Q53" s="159">
        <f t="shared" si="6"/>
        <v>1.4000000000000234E-2</v>
      </c>
      <c r="R53" s="71">
        <v>6</v>
      </c>
      <c r="S53" s="14"/>
      <c r="T53" s="68">
        <v>3</v>
      </c>
      <c r="U53" s="14"/>
      <c r="V53" s="14"/>
      <c r="W53" s="14"/>
    </row>
    <row r="54" spans="1:23" s="2" customFormat="1" ht="18" customHeight="1">
      <c r="A54" s="14"/>
      <c r="B54" s="276"/>
      <c r="C54" s="248"/>
      <c r="D54" s="197">
        <v>8</v>
      </c>
      <c r="E54" s="1" t="s">
        <v>77</v>
      </c>
      <c r="F54" s="236" t="s">
        <v>37</v>
      </c>
      <c r="G54" s="237"/>
      <c r="H54" s="236" t="s">
        <v>74</v>
      </c>
      <c r="I54" s="237"/>
      <c r="J54" s="236" t="s">
        <v>67</v>
      </c>
      <c r="K54" s="237"/>
      <c r="L54" s="236" t="s">
        <v>41</v>
      </c>
      <c r="M54" s="237"/>
      <c r="N54" s="34" t="s">
        <v>24</v>
      </c>
      <c r="O54" s="88">
        <v>6.7729999999999997</v>
      </c>
      <c r="P54" s="160">
        <f t="shared" si="5"/>
        <v>0.12800000000000011</v>
      </c>
      <c r="Q54" s="157">
        <f t="shared" si="6"/>
        <v>9.9999999999944578E-4</v>
      </c>
      <c r="R54" s="68">
        <v>3</v>
      </c>
      <c r="S54" s="14"/>
      <c r="T54" s="69">
        <v>4</v>
      </c>
      <c r="U54" s="14"/>
      <c r="V54" s="14"/>
      <c r="W54" s="14"/>
    </row>
    <row r="55" spans="1:23" s="2" customFormat="1" ht="18" customHeight="1">
      <c r="A55" s="14"/>
      <c r="B55" s="276"/>
      <c r="C55" s="248"/>
      <c r="D55" s="197">
        <v>9</v>
      </c>
      <c r="E55" s="1" t="s">
        <v>203</v>
      </c>
      <c r="F55" s="236" t="s">
        <v>152</v>
      </c>
      <c r="G55" s="237"/>
      <c r="H55" s="236" t="s">
        <v>165</v>
      </c>
      <c r="I55" s="237"/>
      <c r="J55" s="236" t="s">
        <v>132</v>
      </c>
      <c r="K55" s="237"/>
      <c r="L55" s="236" t="s">
        <v>206</v>
      </c>
      <c r="M55" s="237"/>
      <c r="N55" s="34" t="s">
        <v>68</v>
      </c>
      <c r="O55" s="89">
        <v>6.8170000000000002</v>
      </c>
      <c r="P55" s="160">
        <f t="shared" si="5"/>
        <v>0.1720000000000006</v>
      </c>
      <c r="Q55" s="159">
        <f t="shared" si="6"/>
        <v>4.4000000000000483E-2</v>
      </c>
      <c r="R55" s="67">
        <v>2</v>
      </c>
      <c r="S55" s="14"/>
      <c r="T55" s="70">
        <v>5</v>
      </c>
      <c r="U55" s="14"/>
      <c r="V55" s="14"/>
      <c r="W55" s="14"/>
    </row>
    <row r="56" spans="1:23" s="2" customFormat="1" ht="18" customHeight="1">
      <c r="A56" s="14"/>
      <c r="B56" s="276"/>
      <c r="C56" s="248"/>
      <c r="D56" s="197">
        <v>10</v>
      </c>
      <c r="E56" s="1" t="s">
        <v>54</v>
      </c>
      <c r="F56" s="236" t="s">
        <v>2</v>
      </c>
      <c r="G56" s="237"/>
      <c r="H56" s="236" t="s">
        <v>66</v>
      </c>
      <c r="I56" s="237"/>
      <c r="J56" s="236" t="s">
        <v>132</v>
      </c>
      <c r="K56" s="237"/>
      <c r="L56" s="236" t="s">
        <v>128</v>
      </c>
      <c r="M56" s="237"/>
      <c r="N56" s="34" t="s">
        <v>68</v>
      </c>
      <c r="O56" s="89">
        <v>6.82</v>
      </c>
      <c r="P56" s="160">
        <f t="shared" si="5"/>
        <v>0.17500000000000071</v>
      </c>
      <c r="Q56" s="157">
        <f t="shared" si="6"/>
        <v>3.0000000000001137E-3</v>
      </c>
      <c r="R56" s="66">
        <v>1</v>
      </c>
      <c r="S56" s="14"/>
      <c r="T56" s="71">
        <v>6</v>
      </c>
      <c r="U56" s="14"/>
      <c r="V56" s="14"/>
      <c r="W56" s="14"/>
    </row>
    <row r="57" spans="1:23" s="2" customFormat="1" ht="18" customHeight="1">
      <c r="A57" s="14"/>
      <c r="B57" s="276"/>
      <c r="C57" s="248"/>
      <c r="D57" s="90">
        <v>11</v>
      </c>
      <c r="E57" s="1" t="s">
        <v>148</v>
      </c>
      <c r="F57" s="236" t="s">
        <v>82</v>
      </c>
      <c r="G57" s="237"/>
      <c r="H57" s="236" t="s">
        <v>152</v>
      </c>
      <c r="I57" s="237"/>
      <c r="J57" s="236" t="s">
        <v>88</v>
      </c>
      <c r="K57" s="237"/>
      <c r="L57" s="236" t="s">
        <v>168</v>
      </c>
      <c r="M57" s="237"/>
      <c r="N57" s="34" t="s">
        <v>68</v>
      </c>
      <c r="O57" s="89">
        <v>6.84</v>
      </c>
      <c r="P57" s="160">
        <f t="shared" si="5"/>
        <v>0.19500000000000028</v>
      </c>
      <c r="Q57" s="159">
        <f t="shared" si="6"/>
        <v>1.9999999999999574E-2</v>
      </c>
      <c r="R57" s="69">
        <v>4</v>
      </c>
      <c r="S57" s="14"/>
      <c r="T57" s="150">
        <v>7</v>
      </c>
      <c r="U57" s="14"/>
      <c r="V57" s="14"/>
      <c r="W57" s="14"/>
    </row>
    <row r="58" spans="1:23" s="2" customFormat="1" ht="18" customHeight="1">
      <c r="A58" s="14"/>
      <c r="B58" s="276"/>
      <c r="C58" s="248"/>
      <c r="D58" s="197">
        <v>12</v>
      </c>
      <c r="E58" s="1" t="s">
        <v>147</v>
      </c>
      <c r="F58" s="236" t="s">
        <v>71</v>
      </c>
      <c r="G58" s="237"/>
      <c r="H58" s="236" t="s">
        <v>82</v>
      </c>
      <c r="I58" s="237"/>
      <c r="J58" s="236" t="s">
        <v>67</v>
      </c>
      <c r="K58" s="237"/>
      <c r="L58" s="236" t="s">
        <v>129</v>
      </c>
      <c r="M58" s="237"/>
      <c r="N58" s="34" t="s">
        <v>68</v>
      </c>
      <c r="O58" s="89">
        <v>6.8710000000000004</v>
      </c>
      <c r="P58" s="160">
        <f t="shared" si="5"/>
        <v>0.22600000000000087</v>
      </c>
      <c r="Q58" s="159">
        <f t="shared" si="6"/>
        <v>3.1000000000000583E-2</v>
      </c>
      <c r="R58" s="71">
        <v>6</v>
      </c>
      <c r="S58" s="14"/>
      <c r="T58" s="14"/>
      <c r="U58" s="14"/>
      <c r="V58" s="14"/>
      <c r="W58" s="14"/>
    </row>
    <row r="59" spans="1:23" s="2" customFormat="1" ht="18" customHeight="1">
      <c r="A59" s="14"/>
      <c r="B59" s="276"/>
      <c r="C59" s="248"/>
      <c r="D59" s="197">
        <v>13</v>
      </c>
      <c r="E59" s="1" t="s">
        <v>146</v>
      </c>
      <c r="F59" s="236" t="s">
        <v>39</v>
      </c>
      <c r="G59" s="237"/>
      <c r="H59" s="236" t="s">
        <v>71</v>
      </c>
      <c r="I59" s="237"/>
      <c r="J59" s="236" t="s">
        <v>133</v>
      </c>
      <c r="K59" s="237"/>
      <c r="L59" s="236" t="s">
        <v>90</v>
      </c>
      <c r="M59" s="237"/>
      <c r="N59" s="34" t="s">
        <v>68</v>
      </c>
      <c r="O59" s="89">
        <v>6.976</v>
      </c>
      <c r="P59" s="160">
        <f t="shared" si="5"/>
        <v>0.33100000000000041</v>
      </c>
      <c r="Q59" s="160">
        <f t="shared" si="6"/>
        <v>0.10499999999999954</v>
      </c>
      <c r="R59" s="150">
        <v>7</v>
      </c>
      <c r="S59" s="14"/>
      <c r="T59" s="14"/>
      <c r="U59" s="14"/>
      <c r="V59" s="14"/>
      <c r="W59" s="14"/>
    </row>
    <row r="60" spans="1:23" s="2" customFormat="1" ht="18" customHeight="1">
      <c r="A60" s="14"/>
      <c r="B60" s="276"/>
      <c r="C60" s="248"/>
      <c r="D60" s="197">
        <v>14</v>
      </c>
      <c r="E60" s="1" t="s">
        <v>122</v>
      </c>
      <c r="F60" s="236" t="s">
        <v>78</v>
      </c>
      <c r="G60" s="237"/>
      <c r="H60" s="236" t="s">
        <v>40</v>
      </c>
      <c r="I60" s="237"/>
      <c r="J60" s="236" t="s">
        <v>88</v>
      </c>
      <c r="K60" s="237"/>
      <c r="L60" s="236" t="s">
        <v>128</v>
      </c>
      <c r="M60" s="237"/>
      <c r="N60" s="34" t="s">
        <v>24</v>
      </c>
      <c r="O60" s="31">
        <v>8.0950000000000006</v>
      </c>
      <c r="P60" s="160">
        <f t="shared" si="5"/>
        <v>1.4500000000000011</v>
      </c>
      <c r="Q60" s="160">
        <f t="shared" si="6"/>
        <v>1.1190000000000007</v>
      </c>
      <c r="R60" s="70">
        <v>5</v>
      </c>
      <c r="S60" s="14"/>
      <c r="T60" s="14"/>
      <c r="U60" s="14"/>
      <c r="V60" s="14"/>
      <c r="W60" s="14"/>
    </row>
    <row r="61" spans="1:23" s="2" customFormat="1" ht="18" customHeight="1">
      <c r="A61" s="5"/>
      <c r="B61" s="276"/>
      <c r="C61" s="24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14"/>
    </row>
    <row r="62" spans="1:23" s="2" customFormat="1" ht="18" customHeight="1">
      <c r="A62" s="14"/>
      <c r="B62" s="276"/>
      <c r="C62" s="248"/>
      <c r="D62" s="244" t="s">
        <v>23</v>
      </c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78"/>
      <c r="V62" s="238" t="s">
        <v>86</v>
      </c>
      <c r="W62" s="14"/>
    </row>
    <row r="63" spans="1:23" s="2" customFormat="1" ht="18" customHeight="1">
      <c r="A63" s="14"/>
      <c r="B63" s="276"/>
      <c r="C63" s="248"/>
      <c r="D63" s="233" t="s">
        <v>1</v>
      </c>
      <c r="E63" s="239" t="s">
        <v>15</v>
      </c>
      <c r="F63" s="240" t="s">
        <v>4</v>
      </c>
      <c r="G63" s="242" t="s">
        <v>20</v>
      </c>
      <c r="H63" s="253" t="s">
        <v>17</v>
      </c>
      <c r="I63" s="254"/>
      <c r="J63" s="254"/>
      <c r="K63" s="254"/>
      <c r="L63" s="254"/>
      <c r="M63" s="254"/>
      <c r="N63" s="255"/>
      <c r="O63" s="253" t="s">
        <v>18</v>
      </c>
      <c r="P63" s="254"/>
      <c r="Q63" s="254"/>
      <c r="R63" s="254"/>
      <c r="S63" s="254"/>
      <c r="T63" s="254"/>
      <c r="U63" s="255"/>
      <c r="V63" s="238"/>
      <c r="W63" s="14"/>
    </row>
    <row r="64" spans="1:23" s="2" customFormat="1" ht="18" customHeight="1">
      <c r="A64" s="14"/>
      <c r="B64" s="276"/>
      <c r="C64" s="248"/>
      <c r="D64" s="233"/>
      <c r="E64" s="239"/>
      <c r="F64" s="241"/>
      <c r="G64" s="242"/>
      <c r="H64" s="120" t="s">
        <v>92</v>
      </c>
      <c r="I64" s="33" t="s">
        <v>19</v>
      </c>
      <c r="J64" s="22">
        <v>1</v>
      </c>
      <c r="K64" s="19">
        <v>2</v>
      </c>
      <c r="L64" s="20">
        <v>3</v>
      </c>
      <c r="M64" s="21">
        <v>4</v>
      </c>
      <c r="N64" s="27">
        <v>5</v>
      </c>
      <c r="O64" s="120" t="s">
        <v>92</v>
      </c>
      <c r="P64" s="33" t="s">
        <v>19</v>
      </c>
      <c r="Q64" s="22">
        <v>1</v>
      </c>
      <c r="R64" s="19">
        <v>2</v>
      </c>
      <c r="S64" s="20">
        <v>3</v>
      </c>
      <c r="T64" s="21">
        <v>4</v>
      </c>
      <c r="U64" s="27">
        <v>5</v>
      </c>
      <c r="V64" s="238"/>
      <c r="W64" s="14"/>
    </row>
    <row r="65" spans="1:23" s="2" customFormat="1" ht="18" customHeight="1">
      <c r="A65" s="14"/>
      <c r="B65" s="276"/>
      <c r="C65" s="248"/>
      <c r="D65" s="197">
        <v>1</v>
      </c>
      <c r="E65" s="1" t="s">
        <v>113</v>
      </c>
      <c r="F65" s="35">
        <v>20</v>
      </c>
      <c r="G65" s="146">
        <f t="shared" ref="G65:G78" si="7">I65+P65-V65</f>
        <v>522.4</v>
      </c>
      <c r="H65" s="120" t="s">
        <v>95</v>
      </c>
      <c r="I65" s="97">
        <f t="shared" ref="I65:I78" si="8">SUM(J65:N65)</f>
        <v>261.77999999999997</v>
      </c>
      <c r="J65" s="130">
        <v>52.78</v>
      </c>
      <c r="K65" s="130">
        <v>53</v>
      </c>
      <c r="L65" s="189">
        <v>52</v>
      </c>
      <c r="M65" s="130">
        <v>53</v>
      </c>
      <c r="N65" s="190">
        <v>51</v>
      </c>
      <c r="O65" s="120" t="s">
        <v>93</v>
      </c>
      <c r="P65" s="97">
        <f t="shared" ref="P65:P78" si="9">SUM(Q65:U65)</f>
        <v>262.12</v>
      </c>
      <c r="Q65" s="130">
        <v>53.12</v>
      </c>
      <c r="R65" s="130">
        <v>53</v>
      </c>
      <c r="S65" s="130">
        <v>53</v>
      </c>
      <c r="T65" s="130">
        <v>53</v>
      </c>
      <c r="U65" s="194">
        <v>50</v>
      </c>
      <c r="V65" s="193">
        <v>1.5</v>
      </c>
      <c r="W65" s="14"/>
    </row>
    <row r="66" spans="1:23" s="2" customFormat="1" ht="18" customHeight="1">
      <c r="A66" s="14"/>
      <c r="B66" s="276"/>
      <c r="C66" s="248"/>
      <c r="D66" s="197">
        <v>2</v>
      </c>
      <c r="E66" s="1" t="s">
        <v>81</v>
      </c>
      <c r="F66" s="35">
        <v>18</v>
      </c>
      <c r="G66" s="146">
        <f t="shared" si="7"/>
        <v>519.64</v>
      </c>
      <c r="H66" s="120" t="s">
        <v>194</v>
      </c>
      <c r="I66" s="98">
        <f t="shared" si="8"/>
        <v>261.48</v>
      </c>
      <c r="J66" s="189">
        <v>52</v>
      </c>
      <c r="K66" s="130">
        <v>53</v>
      </c>
      <c r="L66" s="130">
        <v>53.48</v>
      </c>
      <c r="M66" s="130">
        <v>53</v>
      </c>
      <c r="N66" s="194">
        <v>50</v>
      </c>
      <c r="O66" s="120" t="s">
        <v>103</v>
      </c>
      <c r="P66" s="99">
        <f t="shared" si="9"/>
        <v>259.36</v>
      </c>
      <c r="Q66" s="190">
        <v>51</v>
      </c>
      <c r="R66" s="130">
        <v>53</v>
      </c>
      <c r="S66" s="130">
        <v>53.36</v>
      </c>
      <c r="T66" s="204">
        <v>52</v>
      </c>
      <c r="U66" s="194">
        <v>50</v>
      </c>
      <c r="V66" s="193">
        <v>1.2</v>
      </c>
      <c r="W66" s="14"/>
    </row>
    <row r="67" spans="1:23" s="2" customFormat="1" ht="18" customHeight="1">
      <c r="A67" s="14"/>
      <c r="B67" s="276"/>
      <c r="C67" s="248"/>
      <c r="D67" s="197">
        <v>3</v>
      </c>
      <c r="E67" s="1" t="s">
        <v>77</v>
      </c>
      <c r="F67" s="35">
        <v>16</v>
      </c>
      <c r="G67" s="146">
        <f t="shared" si="7"/>
        <v>514.07000000000005</v>
      </c>
      <c r="H67" s="120" t="s">
        <v>99</v>
      </c>
      <c r="I67" s="100">
        <f t="shared" si="8"/>
        <v>255.85</v>
      </c>
      <c r="J67" s="189">
        <v>51.85</v>
      </c>
      <c r="K67" s="190">
        <v>51</v>
      </c>
      <c r="L67" s="189">
        <v>52</v>
      </c>
      <c r="M67" s="189">
        <v>52</v>
      </c>
      <c r="N67" s="191">
        <v>49</v>
      </c>
      <c r="O67" s="120" t="s">
        <v>95</v>
      </c>
      <c r="P67" s="98">
        <f t="shared" si="9"/>
        <v>261.52</v>
      </c>
      <c r="Q67" s="130">
        <v>52.52</v>
      </c>
      <c r="R67" s="129">
        <v>54</v>
      </c>
      <c r="S67" s="130">
        <v>53</v>
      </c>
      <c r="T67" s="204">
        <v>52</v>
      </c>
      <c r="U67" s="194">
        <v>50</v>
      </c>
      <c r="V67" s="193">
        <v>3.3</v>
      </c>
      <c r="W67" s="14"/>
    </row>
    <row r="68" spans="1:23" s="2" customFormat="1" ht="18" customHeight="1">
      <c r="A68" s="14"/>
      <c r="B68" s="276"/>
      <c r="C68" s="248"/>
      <c r="D68" s="197">
        <v>4</v>
      </c>
      <c r="E68" s="1" t="s">
        <v>177</v>
      </c>
      <c r="F68" s="35">
        <v>15</v>
      </c>
      <c r="G68" s="146">
        <f t="shared" si="7"/>
        <v>511.82</v>
      </c>
      <c r="H68" s="120" t="s">
        <v>102</v>
      </c>
      <c r="I68" s="100">
        <f t="shared" si="8"/>
        <v>255.34</v>
      </c>
      <c r="J68" s="194">
        <v>50</v>
      </c>
      <c r="K68" s="190">
        <v>51.34</v>
      </c>
      <c r="L68" s="189">
        <v>52</v>
      </c>
      <c r="M68" s="189">
        <v>52</v>
      </c>
      <c r="N68" s="194">
        <v>50</v>
      </c>
      <c r="O68" s="120" t="s">
        <v>194</v>
      </c>
      <c r="P68" s="100">
        <f t="shared" si="9"/>
        <v>257.68</v>
      </c>
      <c r="Q68" s="190">
        <v>51</v>
      </c>
      <c r="R68" s="130">
        <v>52.68</v>
      </c>
      <c r="S68" s="130">
        <v>53</v>
      </c>
      <c r="T68" s="190">
        <v>51</v>
      </c>
      <c r="U68" s="194">
        <v>50</v>
      </c>
      <c r="V68" s="193">
        <v>1.2</v>
      </c>
      <c r="W68" s="14"/>
    </row>
    <row r="69" spans="1:23" s="2" customFormat="1" ht="18" customHeight="1">
      <c r="A69" s="14"/>
      <c r="B69" s="276"/>
      <c r="C69" s="248"/>
      <c r="D69" s="197">
        <v>5</v>
      </c>
      <c r="E69" s="1" t="s">
        <v>125</v>
      </c>
      <c r="F69" s="35">
        <v>14</v>
      </c>
      <c r="G69" s="146">
        <f t="shared" si="7"/>
        <v>509.80000000000007</v>
      </c>
      <c r="H69" s="120" t="s">
        <v>98</v>
      </c>
      <c r="I69" s="100">
        <f t="shared" si="8"/>
        <v>256.35000000000002</v>
      </c>
      <c r="J69" s="189">
        <v>52</v>
      </c>
      <c r="K69" s="189">
        <v>52</v>
      </c>
      <c r="L69" s="189">
        <v>52</v>
      </c>
      <c r="M69" s="190">
        <v>51</v>
      </c>
      <c r="N69" s="191">
        <v>49.35</v>
      </c>
      <c r="O69" s="120" t="s">
        <v>102</v>
      </c>
      <c r="P69" s="100">
        <f t="shared" si="9"/>
        <v>257.35000000000002</v>
      </c>
      <c r="Q69" s="204">
        <v>52</v>
      </c>
      <c r="R69" s="204">
        <v>52</v>
      </c>
      <c r="S69" s="204">
        <v>52</v>
      </c>
      <c r="T69" s="190">
        <v>51</v>
      </c>
      <c r="U69" s="194">
        <v>50.35</v>
      </c>
      <c r="V69" s="193">
        <v>3.9</v>
      </c>
      <c r="W69" s="14"/>
    </row>
    <row r="70" spans="1:23" s="2" customFormat="1" ht="18" customHeight="1">
      <c r="A70" s="14"/>
      <c r="B70" s="276"/>
      <c r="C70" s="248"/>
      <c r="D70" s="197">
        <v>6</v>
      </c>
      <c r="E70" s="1" t="s">
        <v>76</v>
      </c>
      <c r="F70" s="35">
        <v>13</v>
      </c>
      <c r="G70" s="146">
        <f t="shared" si="7"/>
        <v>509.13</v>
      </c>
      <c r="H70" s="120" t="s">
        <v>103</v>
      </c>
      <c r="I70" s="99">
        <f t="shared" si="8"/>
        <v>257.25</v>
      </c>
      <c r="J70" s="190">
        <v>51</v>
      </c>
      <c r="K70" s="189">
        <v>52</v>
      </c>
      <c r="L70" s="189">
        <v>52</v>
      </c>
      <c r="M70" s="189">
        <v>52.25</v>
      </c>
      <c r="N70" s="194">
        <v>50</v>
      </c>
      <c r="O70" s="120" t="s">
        <v>97</v>
      </c>
      <c r="P70" s="100">
        <f t="shared" si="9"/>
        <v>252.78</v>
      </c>
      <c r="Q70" s="190">
        <v>51</v>
      </c>
      <c r="R70" s="194">
        <v>50</v>
      </c>
      <c r="S70" s="204">
        <v>52</v>
      </c>
      <c r="T70" s="190">
        <v>50.78</v>
      </c>
      <c r="U70" s="191">
        <v>49</v>
      </c>
      <c r="V70" s="193">
        <v>0.9</v>
      </c>
      <c r="W70" s="14"/>
    </row>
    <row r="71" spans="1:23" s="2" customFormat="1" ht="18" customHeight="1">
      <c r="A71" s="14"/>
      <c r="B71" s="276"/>
      <c r="C71" s="248"/>
      <c r="D71" s="197">
        <v>7</v>
      </c>
      <c r="E71" s="1" t="s">
        <v>54</v>
      </c>
      <c r="F71" s="35">
        <v>12</v>
      </c>
      <c r="G71" s="146">
        <f t="shared" si="7"/>
        <v>509.03999999999996</v>
      </c>
      <c r="H71" s="120" t="s">
        <v>97</v>
      </c>
      <c r="I71" s="100">
        <f t="shared" si="8"/>
        <v>255.14</v>
      </c>
      <c r="J71" s="190">
        <v>51</v>
      </c>
      <c r="K71" s="189">
        <v>52.14</v>
      </c>
      <c r="L71" s="189">
        <v>52</v>
      </c>
      <c r="M71" s="190">
        <v>51</v>
      </c>
      <c r="N71" s="191">
        <v>49</v>
      </c>
      <c r="O71" s="120" t="s">
        <v>96</v>
      </c>
      <c r="P71" s="100">
        <f t="shared" si="9"/>
        <v>254.2</v>
      </c>
      <c r="Q71" s="194">
        <v>50</v>
      </c>
      <c r="R71" s="204">
        <v>52.2</v>
      </c>
      <c r="S71" s="204">
        <v>52</v>
      </c>
      <c r="T71" s="190">
        <v>51</v>
      </c>
      <c r="U71" s="191">
        <v>49</v>
      </c>
      <c r="V71" s="147">
        <v>0.3</v>
      </c>
      <c r="W71" s="14"/>
    </row>
    <row r="72" spans="1:23" s="2" customFormat="1" ht="18" customHeight="1">
      <c r="A72" s="14"/>
      <c r="B72" s="276"/>
      <c r="C72" s="248"/>
      <c r="D72" s="197">
        <v>8</v>
      </c>
      <c r="E72" s="1" t="s">
        <v>173</v>
      </c>
      <c r="F72" s="35">
        <v>11</v>
      </c>
      <c r="G72" s="146">
        <f t="shared" si="7"/>
        <v>506.92</v>
      </c>
      <c r="H72" s="120" t="s">
        <v>169</v>
      </c>
      <c r="I72" s="100">
        <f t="shared" si="8"/>
        <v>254.52</v>
      </c>
      <c r="J72" s="190">
        <v>51</v>
      </c>
      <c r="K72" s="190">
        <v>51</v>
      </c>
      <c r="L72" s="189">
        <v>52</v>
      </c>
      <c r="M72" s="190">
        <v>51</v>
      </c>
      <c r="N72" s="194">
        <v>49.52</v>
      </c>
      <c r="O72" s="120" t="s">
        <v>94</v>
      </c>
      <c r="P72" s="100">
        <f t="shared" si="9"/>
        <v>255.7</v>
      </c>
      <c r="Q72" s="204">
        <v>52</v>
      </c>
      <c r="R72" s="190">
        <v>51</v>
      </c>
      <c r="S72" s="204">
        <v>52</v>
      </c>
      <c r="T72" s="190">
        <v>51</v>
      </c>
      <c r="U72" s="194">
        <v>49.7</v>
      </c>
      <c r="V72" s="193">
        <v>3.3</v>
      </c>
      <c r="W72" s="14"/>
    </row>
    <row r="73" spans="1:23" s="2" customFormat="1" ht="18" customHeight="1">
      <c r="A73" s="14"/>
      <c r="B73" s="276"/>
      <c r="C73" s="248"/>
      <c r="D73" s="197">
        <v>9</v>
      </c>
      <c r="E73" s="1" t="s">
        <v>121</v>
      </c>
      <c r="F73" s="35">
        <v>10</v>
      </c>
      <c r="G73" s="146">
        <f t="shared" si="7"/>
        <v>505.01</v>
      </c>
      <c r="H73" s="120" t="s">
        <v>96</v>
      </c>
      <c r="I73" s="100">
        <f t="shared" si="8"/>
        <v>254.4</v>
      </c>
      <c r="J73" s="190">
        <v>51</v>
      </c>
      <c r="K73" s="190">
        <v>51</v>
      </c>
      <c r="L73" s="189">
        <v>52</v>
      </c>
      <c r="M73" s="190">
        <v>51</v>
      </c>
      <c r="N73" s="191">
        <v>49.4</v>
      </c>
      <c r="O73" s="120" t="s">
        <v>99</v>
      </c>
      <c r="P73" s="100">
        <f t="shared" si="9"/>
        <v>253.01</v>
      </c>
      <c r="Q73" s="190">
        <v>51</v>
      </c>
      <c r="R73" s="190">
        <v>51</v>
      </c>
      <c r="S73" s="190">
        <v>51</v>
      </c>
      <c r="T73" s="194">
        <v>50</v>
      </c>
      <c r="U73" s="194">
        <v>50.01</v>
      </c>
      <c r="V73" s="193">
        <v>2.4</v>
      </c>
      <c r="W73" s="14"/>
    </row>
    <row r="74" spans="1:23" s="2" customFormat="1" ht="18" customHeight="1">
      <c r="A74" s="14"/>
      <c r="B74" s="276"/>
      <c r="C74" s="248"/>
      <c r="D74" s="197">
        <v>10</v>
      </c>
      <c r="E74" s="1" t="s">
        <v>203</v>
      </c>
      <c r="F74" s="35">
        <v>9</v>
      </c>
      <c r="G74" s="73">
        <f t="shared" si="7"/>
        <v>499.65999999999997</v>
      </c>
      <c r="H74" s="120" t="s">
        <v>156</v>
      </c>
      <c r="I74" s="100">
        <f t="shared" si="8"/>
        <v>250.19</v>
      </c>
      <c r="J74" s="190">
        <v>51</v>
      </c>
      <c r="K74" s="194">
        <v>50</v>
      </c>
      <c r="L74" s="190">
        <v>51</v>
      </c>
      <c r="M74" s="190">
        <v>51.19</v>
      </c>
      <c r="N74" s="191">
        <v>47</v>
      </c>
      <c r="O74" s="120" t="s">
        <v>169</v>
      </c>
      <c r="P74" s="100">
        <f t="shared" si="9"/>
        <v>254.57</v>
      </c>
      <c r="Q74" s="190">
        <v>51</v>
      </c>
      <c r="R74" s="190">
        <v>51</v>
      </c>
      <c r="S74" s="204">
        <v>52</v>
      </c>
      <c r="T74" s="204">
        <v>51.57</v>
      </c>
      <c r="U74" s="191">
        <v>49</v>
      </c>
      <c r="V74" s="193">
        <v>5.0999999999999996</v>
      </c>
      <c r="W74" s="14"/>
    </row>
    <row r="75" spans="1:23" s="2" customFormat="1" ht="18" customHeight="1">
      <c r="A75" s="14"/>
      <c r="B75" s="276"/>
      <c r="C75" s="248"/>
      <c r="D75" s="197">
        <v>11</v>
      </c>
      <c r="E75" s="1" t="s">
        <v>146</v>
      </c>
      <c r="F75" s="35">
        <v>8</v>
      </c>
      <c r="G75" s="73">
        <f t="shared" si="7"/>
        <v>493.34000000000003</v>
      </c>
      <c r="H75" s="120" t="s">
        <v>94</v>
      </c>
      <c r="I75" s="100">
        <f t="shared" si="8"/>
        <v>251.35</v>
      </c>
      <c r="J75" s="190">
        <v>51</v>
      </c>
      <c r="K75" s="194">
        <v>50</v>
      </c>
      <c r="L75" s="190">
        <v>51</v>
      </c>
      <c r="M75" s="194">
        <v>50</v>
      </c>
      <c r="N75" s="191">
        <v>49.35</v>
      </c>
      <c r="O75" s="120" t="s">
        <v>104</v>
      </c>
      <c r="P75" s="26">
        <f t="shared" si="9"/>
        <v>244.39</v>
      </c>
      <c r="Q75" s="191">
        <v>48</v>
      </c>
      <c r="R75" s="191">
        <v>49</v>
      </c>
      <c r="S75" s="194">
        <v>50</v>
      </c>
      <c r="T75" s="191">
        <v>49</v>
      </c>
      <c r="U75" s="191">
        <v>48.39</v>
      </c>
      <c r="V75" s="193">
        <v>2.4</v>
      </c>
      <c r="W75" s="14"/>
    </row>
    <row r="76" spans="1:23" s="2" customFormat="1" ht="18" customHeight="1">
      <c r="A76" s="14"/>
      <c r="B76" s="276"/>
      <c r="C76" s="248"/>
      <c r="D76" s="197">
        <v>12</v>
      </c>
      <c r="E76" s="202" t="s">
        <v>147</v>
      </c>
      <c r="F76" s="35">
        <v>7</v>
      </c>
      <c r="G76" s="73">
        <f t="shared" si="7"/>
        <v>492.93999999999994</v>
      </c>
      <c r="H76" s="120" t="s">
        <v>104</v>
      </c>
      <c r="I76" s="26">
        <f t="shared" si="8"/>
        <v>246.22</v>
      </c>
      <c r="J76" s="191">
        <v>47</v>
      </c>
      <c r="K76" s="190">
        <v>51</v>
      </c>
      <c r="L76" s="194">
        <v>50</v>
      </c>
      <c r="M76" s="194">
        <v>50</v>
      </c>
      <c r="N76" s="191">
        <v>48.22</v>
      </c>
      <c r="O76" s="120" t="s">
        <v>106</v>
      </c>
      <c r="P76" s="26">
        <f t="shared" si="9"/>
        <v>247.32</v>
      </c>
      <c r="Q76" s="191">
        <v>49</v>
      </c>
      <c r="R76" s="194">
        <v>50</v>
      </c>
      <c r="S76" s="190">
        <v>51</v>
      </c>
      <c r="T76" s="191">
        <v>49</v>
      </c>
      <c r="U76" s="191">
        <v>48.32</v>
      </c>
      <c r="V76" s="193">
        <v>0.6</v>
      </c>
      <c r="W76" s="14"/>
    </row>
    <row r="77" spans="1:23" s="2" customFormat="1" ht="18" customHeight="1">
      <c r="A77" s="14"/>
      <c r="B77" s="276"/>
      <c r="C77" s="248"/>
      <c r="D77" s="197">
        <v>13</v>
      </c>
      <c r="E77" s="1" t="s">
        <v>148</v>
      </c>
      <c r="F77" s="35">
        <v>6</v>
      </c>
      <c r="G77" s="73">
        <f t="shared" si="7"/>
        <v>491.26</v>
      </c>
      <c r="H77" s="120" t="s">
        <v>106</v>
      </c>
      <c r="I77" s="100">
        <f t="shared" si="8"/>
        <v>250.98</v>
      </c>
      <c r="J77" s="194">
        <v>50</v>
      </c>
      <c r="K77" s="189">
        <v>52</v>
      </c>
      <c r="L77" s="190">
        <v>51</v>
      </c>
      <c r="M77" s="191">
        <v>49</v>
      </c>
      <c r="N77" s="191">
        <v>48.98</v>
      </c>
      <c r="O77" s="120" t="s">
        <v>156</v>
      </c>
      <c r="P77" s="26">
        <f t="shared" si="9"/>
        <v>247.78</v>
      </c>
      <c r="Q77" s="194">
        <v>50</v>
      </c>
      <c r="R77" s="190">
        <v>51</v>
      </c>
      <c r="S77" s="190">
        <v>51</v>
      </c>
      <c r="T77" s="191">
        <v>48</v>
      </c>
      <c r="U77" s="191">
        <v>47.78</v>
      </c>
      <c r="V77" s="193">
        <v>7.5</v>
      </c>
      <c r="W77" s="14"/>
    </row>
    <row r="78" spans="1:23" s="2" customFormat="1" ht="18" customHeight="1">
      <c r="A78" s="14"/>
      <c r="B78" s="276"/>
      <c r="C78" s="248"/>
      <c r="D78" s="197">
        <v>14</v>
      </c>
      <c r="E78" s="1" t="s">
        <v>122</v>
      </c>
      <c r="F78" s="35">
        <v>5</v>
      </c>
      <c r="G78" s="73">
        <f t="shared" si="7"/>
        <v>473.90000000000003</v>
      </c>
      <c r="H78" s="120" t="s">
        <v>93</v>
      </c>
      <c r="I78" s="26">
        <f t="shared" si="8"/>
        <v>234.99</v>
      </c>
      <c r="J78" s="191">
        <v>49</v>
      </c>
      <c r="K78" s="191">
        <v>49</v>
      </c>
      <c r="L78" s="191">
        <v>48.99</v>
      </c>
      <c r="M78" s="190">
        <v>51</v>
      </c>
      <c r="N78" s="191">
        <v>37</v>
      </c>
      <c r="O78" s="120" t="s">
        <v>98</v>
      </c>
      <c r="P78" s="26">
        <f t="shared" si="9"/>
        <v>248.81</v>
      </c>
      <c r="Q78" s="190">
        <v>51</v>
      </c>
      <c r="R78" s="194">
        <v>50</v>
      </c>
      <c r="S78" s="204">
        <v>51.81</v>
      </c>
      <c r="T78" s="191">
        <v>49</v>
      </c>
      <c r="U78" s="191">
        <v>47</v>
      </c>
      <c r="V78" s="148">
        <v>9.9</v>
      </c>
      <c r="W78" s="14"/>
    </row>
    <row r="79" spans="1:23" s="2" customFormat="1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</sheetData>
  <sortState ref="E65:V78">
    <sortCondition descending="1" ref="G65:G78"/>
  </sortState>
  <mergeCells count="156">
    <mergeCell ref="J7:K8"/>
    <mergeCell ref="L7:M8"/>
    <mergeCell ref="N7:N8"/>
    <mergeCell ref="O7:O8"/>
    <mergeCell ref="P7:Q7"/>
    <mergeCell ref="R7:R8"/>
    <mergeCell ref="B2:D2"/>
    <mergeCell ref="E2:T2"/>
    <mergeCell ref="U2:V2"/>
    <mergeCell ref="B6:B78"/>
    <mergeCell ref="C6:C40"/>
    <mergeCell ref="D6:Q6"/>
    <mergeCell ref="D7:D8"/>
    <mergeCell ref="E7:E8"/>
    <mergeCell ref="F7:G8"/>
    <mergeCell ref="H7:I8"/>
    <mergeCell ref="F11:G11"/>
    <mergeCell ref="H11:I11"/>
    <mergeCell ref="J11:K11"/>
    <mergeCell ref="L11:M11"/>
    <mergeCell ref="F12:G12"/>
    <mergeCell ref="H12:I12"/>
    <mergeCell ref="J12:K12"/>
    <mergeCell ref="L12:M12"/>
    <mergeCell ref="F9:G9"/>
    <mergeCell ref="H9:I9"/>
    <mergeCell ref="J9:K9"/>
    <mergeCell ref="L9:M9"/>
    <mergeCell ref="F10:G10"/>
    <mergeCell ref="H10:I10"/>
    <mergeCell ref="J10:K10"/>
    <mergeCell ref="L10:M10"/>
    <mergeCell ref="F15:G15"/>
    <mergeCell ref="H15:I15"/>
    <mergeCell ref="J15:K15"/>
    <mergeCell ref="L15:M15"/>
    <mergeCell ref="F16:G16"/>
    <mergeCell ref="H16:I16"/>
    <mergeCell ref="J16:K16"/>
    <mergeCell ref="L16:M16"/>
    <mergeCell ref="F13:G13"/>
    <mergeCell ref="H13:I13"/>
    <mergeCell ref="J13:K13"/>
    <mergeCell ref="L13:M13"/>
    <mergeCell ref="F14:G14"/>
    <mergeCell ref="H14:I14"/>
    <mergeCell ref="J14:K14"/>
    <mergeCell ref="L14:M14"/>
    <mergeCell ref="F19:G19"/>
    <mergeCell ref="H19:I19"/>
    <mergeCell ref="J19:K19"/>
    <mergeCell ref="L19:M19"/>
    <mergeCell ref="F20:G20"/>
    <mergeCell ref="H20:I20"/>
    <mergeCell ref="J20:K20"/>
    <mergeCell ref="L20:M20"/>
    <mergeCell ref="F17:G17"/>
    <mergeCell ref="H17:I17"/>
    <mergeCell ref="J17:K17"/>
    <mergeCell ref="L17:M17"/>
    <mergeCell ref="F18:G18"/>
    <mergeCell ref="H18:I18"/>
    <mergeCell ref="J18:K18"/>
    <mergeCell ref="L18:M18"/>
    <mergeCell ref="V24:V26"/>
    <mergeCell ref="D25:D26"/>
    <mergeCell ref="E25:E26"/>
    <mergeCell ref="F25:F26"/>
    <mergeCell ref="G25:G26"/>
    <mergeCell ref="F21:G21"/>
    <mergeCell ref="H21:I21"/>
    <mergeCell ref="J21:K21"/>
    <mergeCell ref="L21:M21"/>
    <mergeCell ref="C44:C78"/>
    <mergeCell ref="D44:P44"/>
    <mergeCell ref="D45:D46"/>
    <mergeCell ref="E45:E46"/>
    <mergeCell ref="F45:G46"/>
    <mergeCell ref="H45:I46"/>
    <mergeCell ref="J45:K46"/>
    <mergeCell ref="L45:M46"/>
    <mergeCell ref="F22:G22"/>
    <mergeCell ref="H22:I22"/>
    <mergeCell ref="J22:K22"/>
    <mergeCell ref="L22:M22"/>
    <mergeCell ref="D24:U24"/>
    <mergeCell ref="N45:N46"/>
    <mergeCell ref="O45:O46"/>
    <mergeCell ref="P45:Q45"/>
    <mergeCell ref="R45:R46"/>
    <mergeCell ref="F47:G47"/>
    <mergeCell ref="H47:I47"/>
    <mergeCell ref="J47:K47"/>
    <mergeCell ref="L47:M47"/>
    <mergeCell ref="H25:N25"/>
    <mergeCell ref="O25:U25"/>
    <mergeCell ref="F50:G50"/>
    <mergeCell ref="H50:I50"/>
    <mergeCell ref="J50:K50"/>
    <mergeCell ref="L50:M50"/>
    <mergeCell ref="F51:G51"/>
    <mergeCell ref="H51:I51"/>
    <mergeCell ref="J51:K51"/>
    <mergeCell ref="L51:M51"/>
    <mergeCell ref="F48:G48"/>
    <mergeCell ref="H48:I48"/>
    <mergeCell ref="J48:K48"/>
    <mergeCell ref="L48:M48"/>
    <mergeCell ref="F49:G49"/>
    <mergeCell ref="H49:I49"/>
    <mergeCell ref="J49:K49"/>
    <mergeCell ref="L49:M49"/>
    <mergeCell ref="F54:G54"/>
    <mergeCell ref="H54:I54"/>
    <mergeCell ref="J54:K54"/>
    <mergeCell ref="L54:M54"/>
    <mergeCell ref="F55:G55"/>
    <mergeCell ref="H55:I55"/>
    <mergeCell ref="J55:K55"/>
    <mergeCell ref="L55:M55"/>
    <mergeCell ref="F52:G52"/>
    <mergeCell ref="H52:I52"/>
    <mergeCell ref="J52:K52"/>
    <mergeCell ref="L52:M52"/>
    <mergeCell ref="F53:G53"/>
    <mergeCell ref="H53:I53"/>
    <mergeCell ref="J53:K53"/>
    <mergeCell ref="L53:M53"/>
    <mergeCell ref="F58:G58"/>
    <mergeCell ref="H58:I58"/>
    <mergeCell ref="J58:K58"/>
    <mergeCell ref="L58:M58"/>
    <mergeCell ref="F59:G59"/>
    <mergeCell ref="H59:I59"/>
    <mergeCell ref="J59:K59"/>
    <mergeCell ref="L59:M59"/>
    <mergeCell ref="F56:G56"/>
    <mergeCell ref="H56:I56"/>
    <mergeCell ref="J56:K56"/>
    <mergeCell ref="L56:M56"/>
    <mergeCell ref="F57:G57"/>
    <mergeCell ref="H57:I57"/>
    <mergeCell ref="J57:K57"/>
    <mergeCell ref="L57:M57"/>
    <mergeCell ref="H63:N63"/>
    <mergeCell ref="O63:U63"/>
    <mergeCell ref="F60:G60"/>
    <mergeCell ref="H60:I60"/>
    <mergeCell ref="J60:K60"/>
    <mergeCell ref="L60:M60"/>
    <mergeCell ref="D62:U62"/>
    <mergeCell ref="V62:V64"/>
    <mergeCell ref="D63:D64"/>
    <mergeCell ref="E63:E64"/>
    <mergeCell ref="F63:F64"/>
    <mergeCell ref="G63:G64"/>
  </mergeCells>
  <pageMargins left="0.7" right="0.7" top="0.78740157499999996" bottom="0.78740157499999996" header="0.3" footer="0.3"/>
  <pageSetup paperSize="9" orientation="portrait" r:id="rId1"/>
  <ignoredErrors>
    <ignoredError sqref="P27:P40 P65:P78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Gesamtwertung 21 22</vt:lpstr>
      <vt:lpstr>Lauf 1+2</vt:lpstr>
      <vt:lpstr>Lauf 3+4</vt:lpstr>
      <vt:lpstr>Lauf 5+6</vt:lpstr>
      <vt:lpstr>Lauf 7+8</vt:lpstr>
      <vt:lpstr>Lauf 9+10</vt:lpstr>
      <vt:lpstr>Lauf 11+12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Mayr</dc:creator>
  <cp:lastModifiedBy>DIETER</cp:lastModifiedBy>
  <cp:lastPrinted>2008-03-15T17:43:15Z</cp:lastPrinted>
  <dcterms:created xsi:type="dcterms:W3CDTF">2002-12-07T12:54:54Z</dcterms:created>
  <dcterms:modified xsi:type="dcterms:W3CDTF">2022-03-20T07:25:37Z</dcterms:modified>
</cp:coreProperties>
</file>