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Bison" sheetId="1" r:id="rId1"/>
    <sheet name="Eingabe" sheetId="2" r:id="rId2"/>
  </sheets>
  <definedNames>
    <definedName name="_xlnm.Print_Area" localSheetId="1">'Eingabe'!$A$1:$L$56</definedName>
    <definedName name="_xlnm.Print_Area" localSheetId="0">'SA 2018 Bison'!$A$1:$P$51</definedName>
    <definedName name="neu_1">'SA 2018 Bison'!$N$29</definedName>
    <definedName name="pgle">'SA 2018 Bison'!$M$28</definedName>
    <definedName name="pneg">'SA 2018 Bison'!$L$29</definedName>
    <definedName name="pneu">'SA 2018 Bison'!$M$29</definedName>
    <definedName name="ppos">'SA 2018 Bison'!$L$28</definedName>
  </definedNames>
  <calcPr fullCalcOnLoad="1"/>
</workbook>
</file>

<file path=xl/sharedStrings.xml><?xml version="1.0" encoding="utf-8"?>
<sst xmlns="http://schemas.openxmlformats.org/spreadsheetml/2006/main" count="778" uniqueCount="165">
  <si>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</si>
  <si>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</si>
  <si>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</si>
  <si>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</si>
  <si>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</si>
  <si>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</si>
  <si>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</si>
  <si>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</si>
  <si>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</si>
  <si>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</si>
  <si>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</si>
  <si>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</si>
  <si>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</si>
  <si>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</si>
  <si>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</si>
  <si>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</si>
  <si>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</si>
  <si>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</si>
  <si>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</si>
  <si>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</si>
  <si>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</si>
  <si>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</si>
  <si>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</si>
  <si>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</si>
  <si>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</si>
  <si>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</si>
  <si>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</si>
  <si>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</si>
  <si>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</si>
  <si>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</si>
  <si>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</si>
  <si>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</si>
  <si>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</si>
  <si>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</si>
  <si>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</si>
  <si>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</si>
  <si>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</si>
  <si>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</si>
  <si>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</si>
  <si>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</si>
  <si>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</si>
  <si>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</si>
  <si>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</si>
  <si>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</si>
  <si>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</si>
  <si>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</si>
  <si>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</si>
  <si>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</si>
  <si>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</si>
  <si>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</si>
  <si>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</si>
  <si>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</si>
  <si>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</si>
  <si>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</si>
  <si>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</si>
  <si>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</si>
  <si>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</si>
  <si>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</si>
  <si>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</si>
  <si>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</si>
  <si>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</si>
  <si>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</si>
  <si>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</si>
  <si>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</si>
  <si>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</si>
  <si>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</si>
  <si>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</si>
  <si>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</si>
  <si>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</si>
  <si>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</si>
  <si>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</si>
  <si>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</si>
  <si>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</si>
  <si>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</si>
  <si>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</si>
  <si>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</si>
  <si>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</si>
  <si>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</si>
  <si>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</si>
  <si>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</si>
  <si>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</si>
  <si>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</si>
  <si>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</si>
  <si>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</si>
  <si>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</si>
  <si>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</si>
  <si>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</si>
  <si>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</si>
  <si>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</si>
  <si>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</si>
  <si>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</si>
  <si>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</si>
  <si>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</si>
  <si>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</si>
  <si>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</si>
  <si>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</si>
  <si>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</si>
  <si>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</si>
  <si>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</si>
  <si>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</si>
  <si>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</si>
  <si>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</si>
  <si>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</si>
  <si>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</si>
  <si>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</si>
  <si>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</si>
  <si>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</si>
  <si>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</si>
  <si>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</si>
  <si>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</si>
  <si>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</si>
  <si>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</si>
  <si>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</si>
  <si>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</si>
  <si>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</si>
  <si>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</si>
  <si>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</si>
  <si>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</si>
  <si>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</si>
  <si>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</si>
  <si>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</si>
  <si>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</si>
  <si>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</si>
  <si>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</si>
  <si>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</si>
  <si>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</si>
  <si>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</si>
  <si>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</si>
  <si>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</si>
  <si>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</si>
  <si>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</si>
  <si>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</si>
  <si>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</si>
  <si>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</si>
  <si>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</si>
  <si>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</si>
  <si>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</si>
  <si>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</si>
  <si>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</si>
  <si>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</si>
  <si>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</si>
  <si>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</si>
  <si>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2018 Bison 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</si>
  <si>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</si>
  <si>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</si>
  <si>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</si>
  <si>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</si>
  <si>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</si>
  <si>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</si>
  <si>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</si>
  <si>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</si>
  <si>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</si>
  <si>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</si>
  <si>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</si>
  <si>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</si>
  <si>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</si>
  <si>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</si>
  <si>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BMW V12</t>
  </si>
  <si>
    <t>Gibson</t>
  </si>
  <si>
    <t>Zytec</t>
  </si>
  <si>
    <t>Lancia LC2</t>
  </si>
  <si>
    <t>Oreca 03</t>
  </si>
  <si>
    <t>Porsche WSC-95</t>
  </si>
  <si>
    <t>Walter Müllner</t>
  </si>
  <si>
    <t>Gerhard Fischer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</si>
</sst>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79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9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0" fillId="33" borderId="10" xfId="45" applyNumberFormat="1" applyFont="1" applyFill="1" applyBorder="1" applyAlignment="1">
      <alignment horizontal="center" vertical="center"/>
      <protection/>
    </xf>
    <xf numFmtId="2" fontId="81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4" xfId="45" applyNumberFormat="1" applyFont="1" applyFill="1" applyBorder="1" applyAlignment="1">
      <alignment horizontal="right" vertical="center"/>
      <protection/>
    </xf>
    <xf numFmtId="182" fontId="16" fillId="33" borderId="35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6" xfId="0" applyFont="1" applyFill="1" applyBorder="1" applyAlignment="1">
      <alignment horizontal="left" vertical="center"/>
    </xf>
    <xf numFmtId="0" fontId="17" fillId="43" borderId="36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6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50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14" fontId="7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0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62" xfId="0" applyFont="1" applyFill="1" applyBorder="1" applyAlignment="1">
      <alignment horizontal="center" vertical="center"/>
    </xf>
    <xf numFmtId="0" fontId="30" fillId="35" borderId="61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61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4" fillId="36" borderId="51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172" fontId="12" fillId="39" borderId="49" xfId="0" applyNumberFormat="1" applyFont="1" applyFill="1" applyBorder="1" applyAlignment="1">
      <alignment horizontal="center" vertical="center" wrapText="1"/>
    </xf>
    <xf numFmtId="172" fontId="12" fillId="39" borderId="50" xfId="0" applyNumberFormat="1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49" fontId="11" fillId="39" borderId="49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6" xfId="0" applyFont="1" applyFill="1" applyBorder="1" applyAlignment="1">
      <alignment horizontal="center" vertical="center"/>
    </xf>
    <xf numFmtId="0" fontId="37" fillId="39" borderId="47" xfId="0" applyFont="1" applyFill="1" applyBorder="1" applyAlignment="1">
      <alignment horizontal="center" vertical="center"/>
    </xf>
    <xf numFmtId="0" fontId="37" fillId="39" borderId="48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64" xfId="0" applyFont="1" applyFill="1" applyBorder="1" applyAlignment="1">
      <alignment horizontal="center" vertical="center"/>
    </xf>
    <xf numFmtId="0" fontId="31" fillId="39" borderId="49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left" vertical="center"/>
    </xf>
    <xf numFmtId="0" fontId="82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55"/>
  <sheetViews>
    <sheetView tabSelected="1" zoomScale="90" zoomScaleNormal="90" zoomScaleSheetLayoutView="85" zoomScalePageLayoutView="0" workbookViewId="0" topLeftCell="C1">
      <selection activeCell="Q14" sqref="Q14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6" customWidth="1"/>
    <col min="15" max="15" width="14.00390625" style="146" customWidth="1"/>
    <col min="16" max="16" width="3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19" t="str">
        <f>E14</f>
        <v>Walter Müllner </v>
      </c>
      <c r="I2" s="220"/>
      <c r="J2" s="221"/>
      <c r="K2" s="40"/>
      <c r="L2" s="138"/>
      <c r="M2" s="124"/>
      <c r="N2" s="124"/>
      <c r="O2" s="124"/>
      <c r="P2" s="22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43">
        <f>N14</f>
        <v>30</v>
      </c>
      <c r="I3" s="244"/>
      <c r="J3" s="245"/>
      <c r="K3" s="25"/>
      <c r="L3" s="138"/>
      <c r="M3" s="23"/>
      <c r="N3" s="23"/>
      <c r="O3" s="23"/>
      <c r="P3" s="23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60" t="str">
        <f>E15</f>
        <v>Gerhard Fischer </v>
      </c>
      <c r="G4" s="261"/>
      <c r="H4" s="222">
        <v>1</v>
      </c>
      <c r="I4" s="223"/>
      <c r="J4" s="224"/>
      <c r="K4" s="23"/>
      <c r="L4" s="139"/>
      <c r="M4" s="23"/>
      <c r="N4" s="23"/>
      <c r="O4" s="23"/>
      <c r="P4" s="23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46">
        <f>N15</f>
        <v>29</v>
      </c>
      <c r="G5" s="247"/>
      <c r="H5" s="225"/>
      <c r="I5" s="226"/>
      <c r="J5" s="227"/>
      <c r="K5" s="24"/>
      <c r="L5" s="140"/>
      <c r="M5" s="24"/>
      <c r="N5" s="24"/>
      <c r="O5" s="24"/>
      <c r="P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31">
        <v>2</v>
      </c>
      <c r="G6" s="232"/>
      <c r="H6" s="225"/>
      <c r="I6" s="226"/>
      <c r="J6" s="227"/>
      <c r="K6" s="248" t="str">
        <f>E16</f>
        <v>Thomas Gebhardt</v>
      </c>
      <c r="L6" s="249"/>
      <c r="M6" s="24"/>
      <c r="N6" s="24"/>
      <c r="O6" s="24"/>
      <c r="P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33"/>
      <c r="G7" s="234"/>
      <c r="H7" s="225"/>
      <c r="I7" s="226"/>
      <c r="J7" s="227"/>
      <c r="K7" s="241">
        <f>N16</f>
        <v>28</v>
      </c>
      <c r="L7" s="242"/>
      <c r="M7" s="24"/>
      <c r="N7" s="24"/>
      <c r="O7" s="24"/>
      <c r="P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33"/>
      <c r="G8" s="234"/>
      <c r="H8" s="225"/>
      <c r="I8" s="226"/>
      <c r="J8" s="227"/>
      <c r="K8" s="237">
        <v>3</v>
      </c>
      <c r="L8" s="238"/>
      <c r="M8" s="24"/>
      <c r="N8" s="24"/>
      <c r="O8" s="24"/>
      <c r="P8" s="24"/>
      <c r="Q8" s="28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5"/>
      <c r="G9" s="236"/>
      <c r="H9" s="228"/>
      <c r="I9" s="229"/>
      <c r="J9" s="230"/>
      <c r="K9" s="239"/>
      <c r="L9" s="240"/>
      <c r="M9" s="23"/>
      <c r="N9" s="23"/>
      <c r="O9" s="23"/>
      <c r="P9" s="23"/>
      <c r="Q9" s="285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9"/>
      <c r="N10" s="139"/>
      <c r="O10" s="139"/>
      <c r="P10" s="23"/>
      <c r="Q10" s="28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53" t="str">
        <f>Eingabe!$B$2</f>
        <v>SA 2018 Bison 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6"/>
      <c r="Q11" s="285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06" t="s">
        <v>0</v>
      </c>
      <c r="C12" s="208" t="s">
        <v>101</v>
      </c>
      <c r="D12" s="209"/>
      <c r="E12" s="275" t="s">
        <v>63</v>
      </c>
      <c r="F12" s="277" t="s">
        <v>2</v>
      </c>
      <c r="G12" s="262">
        <f>Eingabe!S3</f>
        <v>43123</v>
      </c>
      <c r="H12" s="262">
        <f>Eingabe!T3</f>
        <v>43165</v>
      </c>
      <c r="I12" s="262">
        <f>Eingabe!U3</f>
        <v>43228</v>
      </c>
      <c r="J12" s="262">
        <f>Eingabe!V3</f>
        <v>43361</v>
      </c>
      <c r="K12" s="262">
        <f>Eingabe!W3</f>
        <v>43396</v>
      </c>
      <c r="L12" s="262">
        <f>Eingabe!X3</f>
        <v>43438</v>
      </c>
      <c r="M12" s="264" t="s">
        <v>64</v>
      </c>
      <c r="N12" s="266" t="s">
        <v>65</v>
      </c>
      <c r="O12" s="273" t="s">
        <v>57</v>
      </c>
      <c r="P12" s="26"/>
      <c r="Q12" s="28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07"/>
      <c r="C13" s="210"/>
      <c r="D13" s="211"/>
      <c r="E13" s="276"/>
      <c r="F13" s="278"/>
      <c r="G13" s="263"/>
      <c r="H13" s="263"/>
      <c r="I13" s="263"/>
      <c r="J13" s="263"/>
      <c r="K13" s="263"/>
      <c r="L13" s="263"/>
      <c r="M13" s="265"/>
      <c r="N13" s="267"/>
      <c r="O13" s="274"/>
      <c r="P13" s="26"/>
      <c r="Q13" s="28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31">
        <v>1</v>
      </c>
      <c r="C14" s="154" t="str">
        <f aca="true" t="shared" si="0" ref="C14:C25">IF(Q14=0,pneu,IF(D14&gt;0,ppos,IF(D14&lt;0,pneg,pgle)))</f>
        <v>►</v>
      </c>
      <c r="D14" s="155" t="str">
        <f aca="true" t="shared" si="1" ref="D14:D25">IF(Q14=0,neu_1,(Q14-B14))</f>
        <v>neu</v>
      </c>
      <c r="E14" s="104" t="str">
        <f>Eingabe!C7</f>
        <v>Walter Müllner </v>
      </c>
      <c r="F14" s="39">
        <f>Eingabe!Z7</f>
        <v>30</v>
      </c>
      <c r="G14" s="191">
        <f>Eingabe!AB7</f>
        <v>30</v>
      </c>
      <c r="H14" s="105" t="str">
        <f>Eingabe!AC7</f>
        <v> </v>
      </c>
      <c r="I14" s="105" t="str">
        <f>Eingabe!AD7</f>
        <v> </v>
      </c>
      <c r="J14" s="105" t="str">
        <f>Eingabe!AE7</f>
        <v> </v>
      </c>
      <c r="K14" s="105" t="str">
        <f>Eingabe!AF7</f>
        <v> </v>
      </c>
      <c r="L14" s="105" t="str">
        <f>Eingabe!AG7</f>
        <v> </v>
      </c>
      <c r="M14" s="106">
        <f>Eingabe!Y7</f>
        <v>30</v>
      </c>
      <c r="N14" s="106">
        <f aca="true" t="shared" si="2" ref="N14:N25">SUM(M14-O14)</f>
        <v>30</v>
      </c>
      <c r="O14" s="107">
        <v>0</v>
      </c>
      <c r="P14" s="26"/>
      <c r="Q14" s="288">
        <v>0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35">
        <f aca="true" t="shared" si="3" ref="B15:B25">IF(N15=N14,B14,(B14+1))</f>
        <v>2</v>
      </c>
      <c r="C15" s="154" t="str">
        <f t="shared" si="0"/>
        <v>►</v>
      </c>
      <c r="D15" s="155" t="str">
        <f t="shared" si="1"/>
        <v>neu</v>
      </c>
      <c r="E15" s="42" t="str">
        <f>Eingabe!C5</f>
        <v>Gerhard Fischer </v>
      </c>
      <c r="F15" s="39">
        <f>Eingabe!Z5</f>
        <v>29</v>
      </c>
      <c r="G15" s="178">
        <f>Eingabe!AB5</f>
        <v>29</v>
      </c>
      <c r="H15" s="17" t="str">
        <f>Eingabe!AC5</f>
        <v> </v>
      </c>
      <c r="I15" s="17" t="str">
        <f>Eingabe!AD5</f>
        <v> </v>
      </c>
      <c r="J15" s="17" t="str">
        <f>Eingabe!AE5</f>
        <v> </v>
      </c>
      <c r="K15" s="17" t="str">
        <f>Eingabe!AF5</f>
        <v> </v>
      </c>
      <c r="L15" s="17" t="str">
        <f>Eingabe!AG5</f>
        <v> </v>
      </c>
      <c r="M15" s="21">
        <f>Eingabe!Y5</f>
        <v>29</v>
      </c>
      <c r="N15" s="21">
        <f t="shared" si="2"/>
        <v>29</v>
      </c>
      <c r="O15" s="99">
        <v>0</v>
      </c>
      <c r="P15" s="23"/>
      <c r="Q15" s="288">
        <v>0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35">
        <f t="shared" si="3"/>
        <v>3</v>
      </c>
      <c r="C16" s="154" t="str">
        <f t="shared" si="0"/>
        <v>►</v>
      </c>
      <c r="D16" s="155" t="str">
        <f t="shared" si="1"/>
        <v>neu</v>
      </c>
      <c r="E16" s="42" t="str">
        <f>Eingabe!C4</f>
        <v>Thomas Gebhardt</v>
      </c>
      <c r="F16" s="39">
        <f>Eingabe!Z4</f>
        <v>28</v>
      </c>
      <c r="G16" s="189">
        <f>Eingabe!AB4</f>
        <v>28</v>
      </c>
      <c r="H16" s="17" t="str">
        <f>Eingabe!AC4</f>
        <v> </v>
      </c>
      <c r="I16" s="17" t="str">
        <f>Eingabe!AD4</f>
        <v> </v>
      </c>
      <c r="J16" s="17" t="str">
        <f>Eingabe!AE4</f>
        <v> </v>
      </c>
      <c r="K16" s="17" t="str">
        <f>Eingabe!AF4</f>
        <v> </v>
      </c>
      <c r="L16" s="17" t="str">
        <f>Eingabe!AG4</f>
        <v> </v>
      </c>
      <c r="M16" s="21">
        <f>Eingabe!Y4</f>
        <v>28</v>
      </c>
      <c r="N16" s="21">
        <f t="shared" si="2"/>
        <v>28</v>
      </c>
      <c r="O16" s="99">
        <v>0</v>
      </c>
      <c r="P16" s="23"/>
      <c r="Q16" s="288">
        <v>0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3"/>
        <v>4</v>
      </c>
      <c r="C17" s="154" t="str">
        <f t="shared" si="0"/>
        <v>►</v>
      </c>
      <c r="D17" s="155" t="str">
        <f t="shared" si="1"/>
        <v>neu</v>
      </c>
      <c r="E17" s="42" t="str">
        <f>Eingabe!C10</f>
        <v>Thomas Nowak </v>
      </c>
      <c r="F17" s="39">
        <f>Eingabe!Z10</f>
        <v>27</v>
      </c>
      <c r="G17" s="17">
        <f>Eingabe!AB10</f>
        <v>27</v>
      </c>
      <c r="H17" s="17" t="str">
        <f>Eingabe!AC10</f>
        <v> </v>
      </c>
      <c r="I17" s="17" t="str">
        <f>Eingabe!AD10</f>
        <v> </v>
      </c>
      <c r="J17" s="17" t="str">
        <f>Eingabe!AE10</f>
        <v> </v>
      </c>
      <c r="K17" s="17" t="str">
        <f>Eingabe!AF10</f>
        <v> </v>
      </c>
      <c r="L17" s="17" t="str">
        <f>Eingabe!AG10</f>
        <v> </v>
      </c>
      <c r="M17" s="21">
        <f>Eingabe!Y10</f>
        <v>27</v>
      </c>
      <c r="N17" s="21">
        <f t="shared" si="2"/>
        <v>27</v>
      </c>
      <c r="O17" s="99">
        <v>0</v>
      </c>
      <c r="P17" s="26"/>
      <c r="Q17" s="288">
        <v>0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3"/>
        <v>5</v>
      </c>
      <c r="C18" s="154" t="str">
        <f t="shared" si="0"/>
        <v>►</v>
      </c>
      <c r="D18" s="155" t="str">
        <f t="shared" si="1"/>
        <v>neu</v>
      </c>
      <c r="E18" s="42" t="str">
        <f>Eingabe!C6</f>
        <v>Thomas Sanda</v>
      </c>
      <c r="F18" s="39">
        <f>Eingabe!Z6</f>
        <v>26</v>
      </c>
      <c r="G18" s="17">
        <f>Eingabe!AB6</f>
        <v>26</v>
      </c>
      <c r="H18" s="17" t="str">
        <f>Eingabe!AC6</f>
        <v> </v>
      </c>
      <c r="I18" s="17" t="str">
        <f>Eingabe!AD6</f>
        <v> </v>
      </c>
      <c r="J18" s="17" t="str">
        <f>Eingabe!AE6</f>
        <v> </v>
      </c>
      <c r="K18" s="17" t="str">
        <f>Eingabe!AF6</f>
        <v> </v>
      </c>
      <c r="L18" s="17" t="str">
        <f>Eingabe!AG6</f>
        <v> </v>
      </c>
      <c r="M18" s="21">
        <f>Eingabe!Y6</f>
        <v>26</v>
      </c>
      <c r="N18" s="21">
        <f t="shared" si="2"/>
        <v>26</v>
      </c>
      <c r="O18" s="99">
        <v>0</v>
      </c>
      <c r="P18" s="23"/>
      <c r="Q18" s="288">
        <v>0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154" t="str">
        <f t="shared" si="0"/>
        <v>►</v>
      </c>
      <c r="D19" s="155" t="str">
        <f t="shared" si="1"/>
        <v>neu</v>
      </c>
      <c r="E19" s="42" t="str">
        <f>Eingabe!C8</f>
        <v>Gabi Krausler</v>
      </c>
      <c r="F19" s="39">
        <f>Eingabe!Z8</f>
        <v>25</v>
      </c>
      <c r="G19" s="17">
        <f>Eingabe!AB8</f>
        <v>25</v>
      </c>
      <c r="H19" s="17" t="str">
        <f>Eingabe!AC8</f>
        <v> </v>
      </c>
      <c r="I19" s="17" t="str">
        <f>Eingabe!AD8</f>
        <v> </v>
      </c>
      <c r="J19" s="17" t="str">
        <f>Eingabe!AE8</f>
        <v> </v>
      </c>
      <c r="K19" s="17" t="str">
        <f>Eingabe!AF8</f>
        <v> </v>
      </c>
      <c r="L19" s="17" t="str">
        <f>Eingabe!AG8</f>
        <v> </v>
      </c>
      <c r="M19" s="21">
        <f>Eingabe!Y8</f>
        <v>25</v>
      </c>
      <c r="N19" s="21">
        <f t="shared" si="2"/>
        <v>25</v>
      </c>
      <c r="O19" s="99">
        <v>0</v>
      </c>
      <c r="P19" s="26"/>
      <c r="Q19" s="288">
        <v>0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154" t="str">
        <f t="shared" si="0"/>
        <v>►</v>
      </c>
      <c r="D20" s="155" t="str">
        <f t="shared" si="1"/>
        <v>neu</v>
      </c>
      <c r="E20" s="42" t="str">
        <f>Eingabe!C12</f>
        <v>Martin Leo Gruber</v>
      </c>
      <c r="F20" s="39">
        <f>Eingabe!Z12</f>
        <v>24</v>
      </c>
      <c r="G20" s="17">
        <f>Eingabe!AB12</f>
        <v>24</v>
      </c>
      <c r="H20" s="17" t="str">
        <f>Eingabe!AC12</f>
        <v> </v>
      </c>
      <c r="I20" s="17" t="str">
        <f>Eingabe!AD12</f>
        <v> </v>
      </c>
      <c r="J20" s="17" t="str">
        <f>Eingabe!AE12</f>
        <v> </v>
      </c>
      <c r="K20" s="17" t="str">
        <f>Eingabe!AF12</f>
        <v> </v>
      </c>
      <c r="L20" s="17" t="str">
        <f>Eingabe!AG12</f>
        <v> </v>
      </c>
      <c r="M20" s="21">
        <f>Eingabe!Y12</f>
        <v>24</v>
      </c>
      <c r="N20" s="21">
        <f t="shared" si="2"/>
        <v>24</v>
      </c>
      <c r="O20" s="99">
        <v>0</v>
      </c>
      <c r="P20" s="26"/>
      <c r="Q20" s="288">
        <v>0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154" t="str">
        <f t="shared" si="0"/>
        <v>►</v>
      </c>
      <c r="D21" s="155" t="str">
        <f t="shared" si="1"/>
        <v>neu</v>
      </c>
      <c r="E21" s="42" t="str">
        <f>Eingabe!C9</f>
        <v>Peter Siding </v>
      </c>
      <c r="F21" s="39">
        <f>Eingabe!Z9</f>
        <v>23</v>
      </c>
      <c r="G21" s="17">
        <f>Eingabe!AB9</f>
        <v>23</v>
      </c>
      <c r="H21" s="17" t="str">
        <f>Eingabe!AC9</f>
        <v> </v>
      </c>
      <c r="I21" s="17" t="str">
        <f>Eingabe!AD9</f>
        <v> </v>
      </c>
      <c r="J21" s="17" t="str">
        <f>Eingabe!AE9</f>
        <v> </v>
      </c>
      <c r="K21" s="17" t="str">
        <f>Eingabe!AF9</f>
        <v> </v>
      </c>
      <c r="L21" s="17" t="str">
        <f>Eingabe!AG9</f>
        <v> </v>
      </c>
      <c r="M21" s="21">
        <f>Eingabe!Y9</f>
        <v>23</v>
      </c>
      <c r="N21" s="21">
        <f t="shared" si="2"/>
        <v>23</v>
      </c>
      <c r="O21" s="99">
        <v>0</v>
      </c>
      <c r="P21" s="23"/>
      <c r="Q21" s="288">
        <v>0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154" t="str">
        <f t="shared" si="0"/>
        <v>►</v>
      </c>
      <c r="D22" s="155" t="str">
        <f t="shared" si="1"/>
        <v>neu</v>
      </c>
      <c r="E22" s="42" t="str">
        <f>Eingabe!C11</f>
        <v>Franz Wessely</v>
      </c>
      <c r="F22" s="39">
        <f>Eingabe!Z11</f>
        <v>22</v>
      </c>
      <c r="G22" s="17">
        <f>Eingabe!AB11</f>
        <v>22</v>
      </c>
      <c r="H22" s="17" t="str">
        <f>Eingabe!AC11</f>
        <v> </v>
      </c>
      <c r="I22" s="17" t="str">
        <f>Eingabe!AD11</f>
        <v> </v>
      </c>
      <c r="J22" s="17" t="str">
        <f>Eingabe!AE11</f>
        <v> </v>
      </c>
      <c r="K22" s="17" t="str">
        <f>Eingabe!AF11</f>
        <v> </v>
      </c>
      <c r="L22" s="17" t="str">
        <f>Eingabe!AG11</f>
        <v> </v>
      </c>
      <c r="M22" s="21">
        <f>Eingabe!Y11</f>
        <v>22</v>
      </c>
      <c r="N22" s="21">
        <f t="shared" si="2"/>
        <v>22</v>
      </c>
      <c r="O22" s="99">
        <v>0</v>
      </c>
      <c r="P22" s="26"/>
      <c r="Q22" s="288">
        <v>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154" t="str">
        <f t="shared" si="0"/>
        <v>►</v>
      </c>
      <c r="D23" s="155" t="str">
        <f t="shared" si="1"/>
        <v>neu</v>
      </c>
      <c r="E23" s="42" t="str">
        <f>Eingabe!C15</f>
        <v>Rudolf Muhr</v>
      </c>
      <c r="F23" s="39">
        <f>Eingabe!Z15</f>
        <v>21</v>
      </c>
      <c r="G23" s="17">
        <f>Eingabe!AB15</f>
        <v>21</v>
      </c>
      <c r="H23" s="17" t="str">
        <f>Eingabe!AC15</f>
        <v> </v>
      </c>
      <c r="I23" s="17" t="str">
        <f>Eingabe!AD15</f>
        <v> </v>
      </c>
      <c r="J23" s="17" t="str">
        <f>Eingabe!AE15</f>
        <v> </v>
      </c>
      <c r="K23" s="17" t="str">
        <f>Eingabe!AF15</f>
        <v> </v>
      </c>
      <c r="L23" s="17" t="str">
        <f>Eingabe!AG15</f>
        <v> </v>
      </c>
      <c r="M23" s="21">
        <f>Eingabe!Y15</f>
        <v>21</v>
      </c>
      <c r="N23" s="21">
        <f t="shared" si="2"/>
        <v>21</v>
      </c>
      <c r="O23" s="99">
        <v>0</v>
      </c>
      <c r="P23" s="26"/>
      <c r="Q23" s="288">
        <v>0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154" t="str">
        <f t="shared" si="0"/>
        <v>►</v>
      </c>
      <c r="D24" s="155" t="str">
        <f t="shared" si="1"/>
        <v>neu</v>
      </c>
      <c r="E24" s="42" t="str">
        <f>Eingabe!C14</f>
        <v>Roland Dobritzhofer</v>
      </c>
      <c r="F24" s="39">
        <f>Eingabe!Z14</f>
        <v>20</v>
      </c>
      <c r="G24" s="17">
        <f>Eingabe!AB14</f>
        <v>20</v>
      </c>
      <c r="H24" s="17" t="str">
        <f>Eingabe!AC14</f>
        <v> </v>
      </c>
      <c r="I24" s="17" t="str">
        <f>Eingabe!AD14</f>
        <v> </v>
      </c>
      <c r="J24" s="17" t="str">
        <f>Eingabe!AE14</f>
        <v> </v>
      </c>
      <c r="K24" s="17" t="str">
        <f>Eingabe!AF14</f>
        <v> </v>
      </c>
      <c r="L24" s="17" t="str">
        <f>Eingabe!AG14</f>
        <v> </v>
      </c>
      <c r="M24" s="21">
        <f>Eingabe!Y14</f>
        <v>20</v>
      </c>
      <c r="N24" s="21">
        <f t="shared" si="2"/>
        <v>20</v>
      </c>
      <c r="O24" s="99">
        <v>0</v>
      </c>
      <c r="P24" s="26"/>
      <c r="Q24" s="288">
        <v>0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 thickBot="1">
      <c r="A25" s="23"/>
      <c r="B25" s="35">
        <f t="shared" si="3"/>
        <v>12</v>
      </c>
      <c r="C25" s="154" t="str">
        <f t="shared" si="0"/>
        <v>►</v>
      </c>
      <c r="D25" s="155" t="str">
        <f t="shared" si="1"/>
        <v>neu</v>
      </c>
      <c r="E25" s="42" t="str">
        <f>Eingabe!C13</f>
        <v>Kurt Reznicek</v>
      </c>
      <c r="F25" s="39">
        <f>Eingabe!Z13</f>
        <v>19</v>
      </c>
      <c r="G25" s="17">
        <f>Eingabe!AB13</f>
        <v>19</v>
      </c>
      <c r="H25" s="17" t="str">
        <f>Eingabe!AC13</f>
        <v> </v>
      </c>
      <c r="I25" s="17" t="str">
        <f>Eingabe!AD13</f>
        <v> </v>
      </c>
      <c r="J25" s="17" t="str">
        <f>Eingabe!AE13</f>
        <v> </v>
      </c>
      <c r="K25" s="17" t="str">
        <f>Eingabe!AF13</f>
        <v> </v>
      </c>
      <c r="L25" s="17" t="str">
        <f>Eingabe!AG13</f>
        <v> </v>
      </c>
      <c r="M25" s="21">
        <f>Eingabe!Y13</f>
        <v>19</v>
      </c>
      <c r="N25" s="21">
        <f t="shared" si="2"/>
        <v>19</v>
      </c>
      <c r="O25" s="99">
        <v>0</v>
      </c>
      <c r="P25" s="26"/>
      <c r="Q25" s="288">
        <v>0</v>
      </c>
      <c r="R25" s="23"/>
      <c r="S25" s="23"/>
      <c r="T25" s="26"/>
      <c r="U25" s="28"/>
      <c r="V25" s="23"/>
      <c r="W25" s="23"/>
      <c r="X25" s="23"/>
    </row>
    <row r="26" spans="2:31" ht="26.25" customHeight="1" thickBot="1">
      <c r="B26" s="270" t="str">
        <f>Eingabe!$B$54</f>
        <v>Punktevergabe: 30,29,28,27,26,25,24,23,22,21,20,19,18,17,16,15,14,13,12,11,10,9,8,7,6,5,4,3,2,1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2"/>
      <c r="P26" s="30"/>
      <c r="Q26" s="31"/>
      <c r="R26" s="31"/>
      <c r="S26" s="31"/>
      <c r="T26" s="30"/>
      <c r="U26" s="31"/>
      <c r="V26" s="31"/>
      <c r="W26" s="30"/>
      <c r="X26" s="28"/>
      <c r="Y26" s="15"/>
      <c r="Z26" s="28"/>
      <c r="AA26" s="22"/>
      <c r="AB26" s="22"/>
      <c r="AC26" s="2"/>
      <c r="AD26" s="16"/>
      <c r="AE26" s="16"/>
    </row>
    <row r="27" spans="2:29" ht="26.2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30"/>
      <c r="S27" s="31"/>
      <c r="T27" s="31"/>
      <c r="U27" s="31"/>
      <c r="V27" s="30"/>
      <c r="W27" s="31"/>
      <c r="X27" s="31"/>
      <c r="Y27" s="30"/>
      <c r="Z27" s="28"/>
      <c r="AB27" s="28"/>
      <c r="AC27" s="22"/>
    </row>
    <row r="28" spans="2:29" ht="26.25" customHeight="1">
      <c r="B28" s="69"/>
      <c r="D28" s="22"/>
      <c r="E28" s="197" t="s">
        <v>163</v>
      </c>
      <c r="F28" s="198">
        <v>9.688</v>
      </c>
      <c r="G28" s="198" t="s">
        <v>68</v>
      </c>
      <c r="H28" s="199">
        <v>3</v>
      </c>
      <c r="I28" s="268">
        <v>43123</v>
      </c>
      <c r="J28" s="269"/>
      <c r="K28" s="37"/>
      <c r="L28" s="122" t="s">
        <v>69</v>
      </c>
      <c r="M28" s="123" t="s">
        <v>61</v>
      </c>
      <c r="N28" s="124"/>
      <c r="O28" s="69"/>
      <c r="P28" s="69"/>
      <c r="Q28" s="69"/>
      <c r="R28" s="30"/>
      <c r="S28" s="31"/>
      <c r="T28" s="31"/>
      <c r="U28" s="31"/>
      <c r="V28" s="30"/>
      <c r="W28" s="31"/>
      <c r="X28" s="31"/>
      <c r="Y28" s="30"/>
      <c r="Z28" s="28"/>
      <c r="AB28" s="28"/>
      <c r="AC28" s="22"/>
    </row>
    <row r="29" spans="2:26" ht="26.25" customHeight="1">
      <c r="B29" s="29"/>
      <c r="D29" s="22"/>
      <c r="E29" s="41"/>
      <c r="F29" s="29"/>
      <c r="G29" s="29"/>
      <c r="H29" s="29"/>
      <c r="I29" s="203"/>
      <c r="J29" s="29"/>
      <c r="K29" s="29"/>
      <c r="L29" s="125" t="s">
        <v>70</v>
      </c>
      <c r="M29" s="141" t="s">
        <v>71</v>
      </c>
      <c r="N29" s="147" t="s">
        <v>72</v>
      </c>
      <c r="O29" s="150"/>
      <c r="P29" s="29"/>
      <c r="S29" s="30"/>
      <c r="T29" s="31"/>
      <c r="U29" s="31"/>
      <c r="V29" s="31"/>
      <c r="W29" s="30"/>
      <c r="X29" s="30"/>
      <c r="Y29" s="31"/>
      <c r="Z29" s="30"/>
    </row>
    <row r="30" spans="2:26" ht="26.25" customHeight="1" thickBot="1">
      <c r="B30" s="29"/>
      <c r="C30" s="22"/>
      <c r="D30" s="22"/>
      <c r="E30" s="41"/>
      <c r="F30" s="22"/>
      <c r="G30" s="22"/>
      <c r="H30" s="22"/>
      <c r="I30" s="22"/>
      <c r="J30" s="22"/>
      <c r="K30" s="22"/>
      <c r="L30" s="22"/>
      <c r="M30" s="124"/>
      <c r="N30" s="124"/>
      <c r="O30" s="150"/>
      <c r="P30" s="29"/>
      <c r="S30" s="30"/>
      <c r="T30" s="31"/>
      <c r="U30" s="31"/>
      <c r="V30" s="31"/>
      <c r="W30" s="30"/>
      <c r="X30" s="30"/>
      <c r="Y30" s="31"/>
      <c r="Z30" s="30"/>
    </row>
    <row r="31" spans="2:26" ht="34.5" customHeight="1" thickBot="1">
      <c r="B31" s="22"/>
      <c r="C31" s="22"/>
      <c r="D31" s="214">
        <f>Eingabe!$S$3</f>
        <v>43123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  <c r="P31" s="22"/>
      <c r="S31" s="30"/>
      <c r="T31" s="31"/>
      <c r="U31" s="31"/>
      <c r="V31" s="31"/>
      <c r="W31" s="30"/>
      <c r="X31" s="30"/>
      <c r="Y31" s="31"/>
      <c r="Z31" s="30"/>
    </row>
    <row r="32" spans="2:26" ht="31.5">
      <c r="B32" s="22"/>
      <c r="C32" s="22"/>
      <c r="D32" s="256" t="s">
        <v>0</v>
      </c>
      <c r="E32" s="204" t="s">
        <v>63</v>
      </c>
      <c r="F32" s="204" t="s">
        <v>66</v>
      </c>
      <c r="G32" s="204"/>
      <c r="H32" s="212" t="s">
        <v>67</v>
      </c>
      <c r="I32" s="204" t="s">
        <v>4</v>
      </c>
      <c r="J32" s="204" t="s">
        <v>5</v>
      </c>
      <c r="K32" s="204" t="s">
        <v>6</v>
      </c>
      <c r="L32" s="204" t="s">
        <v>62</v>
      </c>
      <c r="M32" s="217" t="s">
        <v>3</v>
      </c>
      <c r="N32" s="33" t="s">
        <v>60</v>
      </c>
      <c r="O32" s="34"/>
      <c r="P32" s="22"/>
      <c r="S32" s="30"/>
      <c r="T32" s="31"/>
      <c r="U32" s="31"/>
      <c r="V32" s="31"/>
      <c r="W32" s="30"/>
      <c r="X32" s="30"/>
      <c r="Y32" s="31"/>
      <c r="Z32" s="30"/>
    </row>
    <row r="33" spans="2:26" ht="26.25" customHeight="1" thickBot="1">
      <c r="B33" s="22"/>
      <c r="C33" s="22"/>
      <c r="D33" s="257"/>
      <c r="E33" s="205"/>
      <c r="F33" s="205"/>
      <c r="G33" s="205"/>
      <c r="H33" s="213"/>
      <c r="I33" s="205"/>
      <c r="J33" s="205"/>
      <c r="K33" s="205"/>
      <c r="L33" s="205"/>
      <c r="M33" s="218"/>
      <c r="N33" s="46" t="s">
        <v>58</v>
      </c>
      <c r="O33" s="47" t="s">
        <v>59</v>
      </c>
      <c r="P33" s="23"/>
      <c r="S33" s="30"/>
      <c r="T33" s="31"/>
      <c r="U33" s="31"/>
      <c r="V33" s="31"/>
      <c r="W33" s="30"/>
      <c r="X33" s="30"/>
      <c r="Y33" s="31"/>
      <c r="Z33" s="30"/>
    </row>
    <row r="34" spans="2:26" ht="26.25" customHeight="1">
      <c r="B34" s="22"/>
      <c r="C34" s="22"/>
      <c r="D34" s="48" t="s">
        <v>7</v>
      </c>
      <c r="E34" s="181" t="str">
        <f>Eingabe!C7</f>
        <v>Walter Müllner </v>
      </c>
      <c r="F34" s="182" t="s">
        <v>157</v>
      </c>
      <c r="G34" s="183"/>
      <c r="H34" s="148">
        <v>14</v>
      </c>
      <c r="I34" s="171">
        <v>119.05</v>
      </c>
      <c r="J34" s="180">
        <f aca="true" t="shared" si="4" ref="J34:J45">SUM(K34-I34)</f>
        <v>118.56000000000002</v>
      </c>
      <c r="K34" s="184">
        <v>237.61</v>
      </c>
      <c r="L34" s="171">
        <f>SUM(K34/10)</f>
        <v>23.761000000000003</v>
      </c>
      <c r="M34" s="185">
        <f>Eingabe!S7</f>
        <v>30</v>
      </c>
      <c r="N34" s="148"/>
      <c r="O34" s="151"/>
      <c r="P34" s="23"/>
      <c r="S34" s="30"/>
      <c r="T34" s="31"/>
      <c r="U34" s="31"/>
      <c r="V34" s="31"/>
      <c r="W34" s="30"/>
      <c r="X34" s="30"/>
      <c r="Y34" s="31"/>
      <c r="Z34" s="30"/>
    </row>
    <row r="35" spans="2:26" ht="26.25" customHeight="1">
      <c r="B35" s="22"/>
      <c r="C35" s="22"/>
      <c r="D35" s="10" t="s">
        <v>8</v>
      </c>
      <c r="E35" s="175" t="str">
        <f>Eingabe!C5</f>
        <v>Gerhard Fischer </v>
      </c>
      <c r="F35" s="176" t="s">
        <v>157</v>
      </c>
      <c r="G35" s="177"/>
      <c r="H35" s="178">
        <v>13</v>
      </c>
      <c r="I35" s="172">
        <v>116.56</v>
      </c>
      <c r="J35" s="174">
        <f t="shared" si="4"/>
        <v>118.69</v>
      </c>
      <c r="K35" s="132">
        <v>235.25</v>
      </c>
      <c r="L35" s="172">
        <f>SUM(K35/10)</f>
        <v>23.525</v>
      </c>
      <c r="M35" s="179">
        <f>Eingabe!S5</f>
        <v>29</v>
      </c>
      <c r="N35" s="132">
        <f aca="true" t="shared" si="5" ref="N35:N45">$K$34-K35</f>
        <v>2.3600000000000136</v>
      </c>
      <c r="O35" s="133"/>
      <c r="P35" s="24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11" t="s">
        <v>9</v>
      </c>
      <c r="E36" s="186" t="str">
        <f>Eingabe!C4</f>
        <v>Thomas Gebhardt</v>
      </c>
      <c r="F36" s="187" t="s">
        <v>157</v>
      </c>
      <c r="G36" s="188"/>
      <c r="H36" s="189">
        <v>18</v>
      </c>
      <c r="I36" s="173">
        <v>116.55</v>
      </c>
      <c r="J36" s="173">
        <f t="shared" si="4"/>
        <v>117.83</v>
      </c>
      <c r="K36" s="134">
        <v>234.38</v>
      </c>
      <c r="L36" s="173">
        <f>SUM(K36/10)</f>
        <v>23.438</v>
      </c>
      <c r="M36" s="190">
        <f>Eingabe!S4</f>
        <v>28</v>
      </c>
      <c r="N36" s="134">
        <f t="shared" si="5"/>
        <v>3.230000000000018</v>
      </c>
      <c r="O36" s="135">
        <f aca="true" t="shared" si="6" ref="O36:O45">SUM(K35-K36)</f>
        <v>0.8700000000000045</v>
      </c>
      <c r="P36" s="24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8" t="s">
        <v>10</v>
      </c>
      <c r="E37" s="42" t="str">
        <f>Eingabe!C10</f>
        <v>Thomas Nowak </v>
      </c>
      <c r="F37" s="79" t="s">
        <v>160</v>
      </c>
      <c r="G37" s="80"/>
      <c r="H37" s="17">
        <v>19</v>
      </c>
      <c r="I37" s="5">
        <v>115.69</v>
      </c>
      <c r="J37" s="5">
        <f t="shared" si="4"/>
        <v>116.74000000000001</v>
      </c>
      <c r="K37" s="127">
        <v>232.43</v>
      </c>
      <c r="L37" s="5">
        <f aca="true" t="shared" si="7" ref="L37:L45">SUM(K37/10)</f>
        <v>23.243000000000002</v>
      </c>
      <c r="M37" s="142">
        <f>Eingabe!S10</f>
        <v>27</v>
      </c>
      <c r="N37" s="136">
        <f t="shared" si="5"/>
        <v>5.180000000000007</v>
      </c>
      <c r="O37" s="137">
        <f t="shared" si="6"/>
        <v>1.9499999999999886</v>
      </c>
      <c r="P37" s="24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8" t="s">
        <v>11</v>
      </c>
      <c r="E38" s="42" t="str">
        <f>Eingabe!C6</f>
        <v>Thomas Sanda</v>
      </c>
      <c r="F38" s="79" t="s">
        <v>158</v>
      </c>
      <c r="G38" s="80"/>
      <c r="H38" s="17">
        <v>12</v>
      </c>
      <c r="I38" s="5">
        <v>115.69</v>
      </c>
      <c r="J38" s="5">
        <f t="shared" si="4"/>
        <v>116.56</v>
      </c>
      <c r="K38" s="127">
        <v>232.25</v>
      </c>
      <c r="L38" s="5">
        <f t="shared" si="7"/>
        <v>23.225</v>
      </c>
      <c r="M38" s="142">
        <f>Eingabe!S6</f>
        <v>26</v>
      </c>
      <c r="N38" s="136">
        <f t="shared" si="5"/>
        <v>5.360000000000014</v>
      </c>
      <c r="O38" s="137">
        <f t="shared" si="6"/>
        <v>0.18000000000000682</v>
      </c>
      <c r="P38" s="24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12</v>
      </c>
      <c r="E39" s="42" t="str">
        <f>Eingabe!C8</f>
        <v>Gabi Krausler</v>
      </c>
      <c r="F39" s="79" t="s">
        <v>158</v>
      </c>
      <c r="G39" s="80"/>
      <c r="H39" s="17">
        <v>17</v>
      </c>
      <c r="I39" s="5">
        <v>115.37</v>
      </c>
      <c r="J39" s="5">
        <f t="shared" si="4"/>
        <v>115.96000000000001</v>
      </c>
      <c r="K39" s="127">
        <v>231.33</v>
      </c>
      <c r="L39" s="5">
        <f t="shared" si="7"/>
        <v>23.133000000000003</v>
      </c>
      <c r="M39" s="142">
        <f>Eingabe!S8</f>
        <v>25</v>
      </c>
      <c r="N39" s="136">
        <f t="shared" si="5"/>
        <v>6.280000000000001</v>
      </c>
      <c r="O39" s="137">
        <f t="shared" si="6"/>
        <v>0.9199999999999875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13</v>
      </c>
      <c r="E40" s="42" t="str">
        <f>Eingabe!C12</f>
        <v>Martin Leo Gruber</v>
      </c>
      <c r="F40" s="79" t="s">
        <v>162</v>
      </c>
      <c r="G40" s="80"/>
      <c r="H40" s="17">
        <v>3</v>
      </c>
      <c r="I40" s="5">
        <v>114.61</v>
      </c>
      <c r="J40" s="5">
        <f t="shared" si="4"/>
        <v>113.05999999999999</v>
      </c>
      <c r="K40" s="127">
        <v>227.67</v>
      </c>
      <c r="L40" s="5">
        <f t="shared" si="7"/>
        <v>22.767</v>
      </c>
      <c r="M40" s="142">
        <f>Eingabe!S12</f>
        <v>24</v>
      </c>
      <c r="N40" s="136">
        <f t="shared" si="5"/>
        <v>9.940000000000026</v>
      </c>
      <c r="O40" s="137">
        <f t="shared" si="6"/>
        <v>3.660000000000025</v>
      </c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14</v>
      </c>
      <c r="E41" s="42" t="str">
        <f>Eingabe!C9</f>
        <v>Peter Siding </v>
      </c>
      <c r="F41" s="79" t="s">
        <v>159</v>
      </c>
      <c r="G41" s="80"/>
      <c r="H41" s="17">
        <v>6</v>
      </c>
      <c r="I41" s="5">
        <v>114.32</v>
      </c>
      <c r="J41" s="5">
        <f t="shared" si="4"/>
        <v>113.12</v>
      </c>
      <c r="K41" s="127">
        <v>227.44</v>
      </c>
      <c r="L41" s="5">
        <f t="shared" si="7"/>
        <v>22.744</v>
      </c>
      <c r="M41" s="142">
        <f>Eingabe!S9</f>
        <v>23</v>
      </c>
      <c r="N41" s="136">
        <f t="shared" si="5"/>
        <v>10.170000000000016</v>
      </c>
      <c r="O41" s="137">
        <f t="shared" si="6"/>
        <v>0.22999999999998977</v>
      </c>
      <c r="P41" s="22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15</v>
      </c>
      <c r="E42" s="42" t="str">
        <f>Eingabe!C11</f>
        <v>Franz Wessely</v>
      </c>
      <c r="F42" s="79" t="s">
        <v>157</v>
      </c>
      <c r="G42" s="80"/>
      <c r="H42" s="17">
        <v>8</v>
      </c>
      <c r="I42" s="5">
        <v>114.55</v>
      </c>
      <c r="J42" s="5">
        <f t="shared" si="4"/>
        <v>112.36</v>
      </c>
      <c r="K42" s="127">
        <v>226.91</v>
      </c>
      <c r="L42" s="5">
        <f t="shared" si="7"/>
        <v>22.691</v>
      </c>
      <c r="M42" s="142">
        <f>Eingabe!S11</f>
        <v>22</v>
      </c>
      <c r="N42" s="136">
        <f t="shared" si="5"/>
        <v>10.700000000000017</v>
      </c>
      <c r="O42" s="137">
        <f t="shared" si="6"/>
        <v>0.5300000000000011</v>
      </c>
      <c r="P42" s="22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16</v>
      </c>
      <c r="E43" s="42" t="str">
        <f>Eingabe!C15</f>
        <v>Rudolf Muhr</v>
      </c>
      <c r="F43" s="79" t="s">
        <v>157</v>
      </c>
      <c r="G43" s="80"/>
      <c r="H43" s="17">
        <v>1</v>
      </c>
      <c r="I43" s="5">
        <v>108.82</v>
      </c>
      <c r="J43" s="5">
        <f t="shared" si="4"/>
        <v>103.77000000000001</v>
      </c>
      <c r="K43" s="127">
        <v>212.59</v>
      </c>
      <c r="L43" s="5">
        <f t="shared" si="7"/>
        <v>21.259</v>
      </c>
      <c r="M43" s="142">
        <f>Eingabe!S15</f>
        <v>21</v>
      </c>
      <c r="N43" s="136">
        <f t="shared" si="5"/>
        <v>25.02000000000001</v>
      </c>
      <c r="O43" s="137">
        <f t="shared" si="6"/>
        <v>14.319999999999993</v>
      </c>
      <c r="P43" s="22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17</v>
      </c>
      <c r="E44" s="42" t="str">
        <f>Eingabe!C14</f>
        <v>Roland Dobritzhofer</v>
      </c>
      <c r="F44" s="79" t="s">
        <v>157</v>
      </c>
      <c r="G44" s="80"/>
      <c r="H44" s="17">
        <v>5</v>
      </c>
      <c r="I44" s="5">
        <v>106.83</v>
      </c>
      <c r="J44" s="5">
        <f t="shared" si="4"/>
        <v>105.05</v>
      </c>
      <c r="K44" s="127">
        <v>211.88</v>
      </c>
      <c r="L44" s="5">
        <f t="shared" si="7"/>
        <v>21.188</v>
      </c>
      <c r="M44" s="142">
        <f>Eingabe!S14</f>
        <v>20</v>
      </c>
      <c r="N44" s="136">
        <f t="shared" si="5"/>
        <v>25.730000000000018</v>
      </c>
      <c r="O44" s="137">
        <f t="shared" si="6"/>
        <v>0.710000000000008</v>
      </c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 thickBot="1">
      <c r="B45" s="22"/>
      <c r="C45" s="22"/>
      <c r="D45" s="18" t="s">
        <v>18</v>
      </c>
      <c r="E45" s="192" t="str">
        <f>Eingabe!C13</f>
        <v>Kurt Reznicek</v>
      </c>
      <c r="F45" s="193" t="s">
        <v>161</v>
      </c>
      <c r="G45" s="194"/>
      <c r="H45" s="129">
        <v>16</v>
      </c>
      <c r="I45" s="20">
        <v>104.71</v>
      </c>
      <c r="J45" s="20">
        <f t="shared" si="4"/>
        <v>107.12000000000002</v>
      </c>
      <c r="K45" s="130">
        <v>211.83</v>
      </c>
      <c r="L45" s="20">
        <f t="shared" si="7"/>
        <v>21.183</v>
      </c>
      <c r="M45" s="145">
        <f>Eingabe!S13</f>
        <v>19</v>
      </c>
      <c r="N45" s="195">
        <f t="shared" si="5"/>
        <v>25.78</v>
      </c>
      <c r="O45" s="196">
        <f t="shared" si="6"/>
        <v>0.04999999999998295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 thickBot="1">
      <c r="B46" s="22"/>
      <c r="C46" s="22"/>
      <c r="D46" s="250" t="str">
        <f>Eingabe!$B$54</f>
        <v>Punktevergabe: 30,29,28,27,26,25,24,23,22,21,20,19,18,17,16,15,14,13,12,11,10,9,8,7,6,5,4,3,2,1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2"/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31"/>
      <c r="D47" s="22"/>
      <c r="E47" s="41"/>
      <c r="F47" s="22"/>
      <c r="G47" s="22"/>
      <c r="H47" s="22"/>
      <c r="I47" s="22"/>
      <c r="J47" s="22"/>
      <c r="K47" s="22"/>
      <c r="L47" s="22"/>
      <c r="M47" s="124"/>
      <c r="N47" s="124"/>
      <c r="P47" s="22"/>
      <c r="S47" s="30"/>
      <c r="T47" s="31"/>
      <c r="U47" s="31"/>
      <c r="V47" s="31"/>
      <c r="W47" s="30"/>
      <c r="X47" s="30"/>
      <c r="Y47" s="31"/>
      <c r="Z47" s="30"/>
    </row>
    <row r="48" spans="2:31" ht="26.25" customHeight="1">
      <c r="B48" s="30"/>
      <c r="C48" s="22"/>
      <c r="D48" s="22"/>
      <c r="E48" s="197" t="s">
        <v>163</v>
      </c>
      <c r="F48" s="198">
        <v>9.688</v>
      </c>
      <c r="G48" s="198" t="s">
        <v>68</v>
      </c>
      <c r="H48" s="199">
        <v>3</v>
      </c>
      <c r="I48" s="116">
        <v>1</v>
      </c>
      <c r="J48" s="117">
        <v>2</v>
      </c>
      <c r="K48" s="22"/>
      <c r="L48" s="100" t="s">
        <v>130</v>
      </c>
      <c r="M48" s="101"/>
      <c r="N48" s="143" t="s">
        <v>131</v>
      </c>
      <c r="O48" s="124"/>
      <c r="S48" s="30"/>
      <c r="T48" s="31"/>
      <c r="U48" s="31"/>
      <c r="V48" s="31"/>
      <c r="W48" s="30"/>
      <c r="X48" s="30"/>
      <c r="Y48" s="31"/>
      <c r="Z48" s="30"/>
      <c r="AB48" s="16"/>
      <c r="AC48" s="16"/>
      <c r="AD48" s="16"/>
      <c r="AE48" s="16"/>
    </row>
    <row r="49" spans="2:31" ht="26.25" customHeight="1">
      <c r="B49" s="27"/>
      <c r="C49" s="22"/>
      <c r="D49" s="22"/>
      <c r="E49" s="200" t="s">
        <v>164</v>
      </c>
      <c r="F49" s="201">
        <v>9.749</v>
      </c>
      <c r="G49" s="201" t="s">
        <v>68</v>
      </c>
      <c r="H49" s="202">
        <v>4</v>
      </c>
      <c r="I49" s="118">
        <v>3</v>
      </c>
      <c r="J49" s="119">
        <v>4</v>
      </c>
      <c r="K49" s="22"/>
      <c r="L49" s="102" t="s">
        <v>132</v>
      </c>
      <c r="M49" s="100" t="s">
        <v>4</v>
      </c>
      <c r="N49" s="143" t="s">
        <v>133</v>
      </c>
      <c r="O49" s="124"/>
      <c r="S49" s="30"/>
      <c r="T49" s="31"/>
      <c r="U49" s="31"/>
      <c r="V49" s="31"/>
      <c r="W49" s="30"/>
      <c r="X49" s="30"/>
      <c r="Y49" s="31"/>
      <c r="Z49" s="30"/>
      <c r="AB49" s="16"/>
      <c r="AC49" s="16"/>
      <c r="AD49" s="16"/>
      <c r="AE49" s="16"/>
    </row>
    <row r="50" spans="2:31" ht="26.25" customHeight="1">
      <c r="B50" s="27"/>
      <c r="C50" s="22"/>
      <c r="D50" s="22"/>
      <c r="E50" s="200" t="s">
        <v>83</v>
      </c>
      <c r="F50" s="201">
        <v>9.803</v>
      </c>
      <c r="G50" s="201" t="s">
        <v>68</v>
      </c>
      <c r="H50" s="202">
        <v>4</v>
      </c>
      <c r="I50" s="120">
        <v>5</v>
      </c>
      <c r="J50" s="31"/>
      <c r="K50" s="22"/>
      <c r="L50" s="100" t="s">
        <v>132</v>
      </c>
      <c r="M50" s="100" t="s">
        <v>5</v>
      </c>
      <c r="N50" s="143" t="s">
        <v>133</v>
      </c>
      <c r="O50" s="124"/>
      <c r="S50" s="30"/>
      <c r="T50" s="31"/>
      <c r="U50" s="31"/>
      <c r="V50" s="31"/>
      <c r="W50" s="30"/>
      <c r="X50" s="30"/>
      <c r="Y50" s="31"/>
      <c r="Z50" s="30"/>
      <c r="AB50" s="16"/>
      <c r="AC50" s="16"/>
      <c r="AD50" s="16"/>
      <c r="AE50" s="16"/>
    </row>
    <row r="51" spans="2:26" ht="26.25" customHeight="1">
      <c r="B51" s="27"/>
      <c r="C51" s="22"/>
      <c r="D51" s="22"/>
      <c r="E51" s="45"/>
      <c r="F51" s="36"/>
      <c r="G51" s="36"/>
      <c r="H51" s="37"/>
      <c r="I51" s="38"/>
      <c r="J51" s="31"/>
      <c r="K51" s="30"/>
      <c r="L51" s="28"/>
      <c r="M51" s="124"/>
      <c r="N51" s="124"/>
      <c r="O51" s="124"/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30"/>
      <c r="C52" s="31"/>
      <c r="D52" s="22"/>
      <c r="E52" s="41"/>
      <c r="F52" s="22"/>
      <c r="G52" s="22"/>
      <c r="H52" s="22"/>
      <c r="I52" s="22"/>
      <c r="J52" s="22"/>
      <c r="K52" s="22"/>
      <c r="L52" s="22"/>
      <c r="M52" s="124"/>
      <c r="N52" s="124"/>
      <c r="O52" s="124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34.5" customHeight="1" thickBot="1">
      <c r="B53" s="22"/>
      <c r="C53" s="22"/>
      <c r="D53" s="214">
        <f>Eingabe!$T$3</f>
        <v>43165</v>
      </c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6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31.5">
      <c r="B54" s="22"/>
      <c r="C54" s="22"/>
      <c r="D54" s="256" t="s">
        <v>0</v>
      </c>
      <c r="E54" s="204" t="s">
        <v>63</v>
      </c>
      <c r="F54" s="204" t="s">
        <v>66</v>
      </c>
      <c r="G54" s="204"/>
      <c r="H54" s="212" t="s">
        <v>67</v>
      </c>
      <c r="I54" s="204" t="s">
        <v>4</v>
      </c>
      <c r="J54" s="204" t="s">
        <v>5</v>
      </c>
      <c r="K54" s="204" t="s">
        <v>6</v>
      </c>
      <c r="L54" s="204" t="s">
        <v>62</v>
      </c>
      <c r="M54" s="217" t="s">
        <v>3</v>
      </c>
      <c r="N54" s="33" t="s">
        <v>60</v>
      </c>
      <c r="O54" s="34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 thickBot="1">
      <c r="B55" s="22"/>
      <c r="C55" s="22"/>
      <c r="D55" s="257"/>
      <c r="E55" s="205"/>
      <c r="F55" s="205"/>
      <c r="G55" s="205"/>
      <c r="H55" s="213"/>
      <c r="I55" s="205"/>
      <c r="J55" s="205"/>
      <c r="K55" s="205"/>
      <c r="L55" s="205"/>
      <c r="M55" s="218"/>
      <c r="N55" s="46" t="s">
        <v>58</v>
      </c>
      <c r="O55" s="47" t="s">
        <v>59</v>
      </c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>
      <c r="B56" s="22"/>
      <c r="C56" s="22"/>
      <c r="D56" s="57" t="s">
        <v>7</v>
      </c>
      <c r="E56" s="43" t="str">
        <f>Eingabe!C4</f>
        <v>Thomas Gebhardt</v>
      </c>
      <c r="F56" s="77"/>
      <c r="G56" s="78"/>
      <c r="H56" s="105"/>
      <c r="I56" s="58"/>
      <c r="J56" s="58">
        <f aca="true" t="shared" si="8" ref="J56:J87">K56-I56</f>
        <v>0</v>
      </c>
      <c r="K56" s="128"/>
      <c r="L56" s="49">
        <f>SUM(K56/10)</f>
        <v>0</v>
      </c>
      <c r="M56" s="144">
        <f>Eingabe!T4</f>
        <v>0</v>
      </c>
      <c r="N56" s="148"/>
      <c r="O56" s="151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10" t="s">
        <v>8</v>
      </c>
      <c r="E57" s="42" t="str">
        <f>Eingabe!C5</f>
        <v>Gerhard Fischer </v>
      </c>
      <c r="F57" s="79"/>
      <c r="G57" s="80"/>
      <c r="H57" s="17"/>
      <c r="I57" s="5"/>
      <c r="J57" s="5">
        <f t="shared" si="8"/>
        <v>0</v>
      </c>
      <c r="K57" s="127"/>
      <c r="L57" s="5">
        <f>SUM(K57/10)</f>
        <v>0</v>
      </c>
      <c r="M57" s="142">
        <f>Eingabe!T5</f>
        <v>0</v>
      </c>
      <c r="N57" s="132">
        <f>$K$56-K57</f>
        <v>0</v>
      </c>
      <c r="O57" s="133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11" t="s">
        <v>9</v>
      </c>
      <c r="E58" s="42" t="str">
        <f>Eingabe!C6</f>
        <v>Thomas Sanda</v>
      </c>
      <c r="F58" s="79"/>
      <c r="G58" s="80"/>
      <c r="H58" s="17"/>
      <c r="I58" s="5"/>
      <c r="J58" s="5">
        <f t="shared" si="8"/>
        <v>0</v>
      </c>
      <c r="K58" s="127"/>
      <c r="L58" s="5">
        <f>SUM(K58/10)</f>
        <v>0</v>
      </c>
      <c r="M58" s="142">
        <f>Eingabe!T6</f>
        <v>0</v>
      </c>
      <c r="N58" s="134">
        <f aca="true" t="shared" si="9" ref="N58:N104">$K$56-K58</f>
        <v>0</v>
      </c>
      <c r="O58" s="135">
        <f aca="true" t="shared" si="10" ref="O58:O105">SUM(K57-K58)</f>
        <v>0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8" t="s">
        <v>10</v>
      </c>
      <c r="E59" s="42" t="str">
        <f>Eingabe!C7</f>
        <v>Walter Müllner </v>
      </c>
      <c r="F59" s="79"/>
      <c r="G59" s="80"/>
      <c r="H59" s="17"/>
      <c r="I59" s="5"/>
      <c r="J59" s="5">
        <f t="shared" si="8"/>
        <v>0</v>
      </c>
      <c r="K59" s="127"/>
      <c r="L59" s="5">
        <f aca="true" t="shared" si="11" ref="L59:L105">SUM(K59/10)</f>
        <v>0</v>
      </c>
      <c r="M59" s="142">
        <f>Eingabe!T7</f>
        <v>0</v>
      </c>
      <c r="N59" s="127">
        <f t="shared" si="9"/>
        <v>0</v>
      </c>
      <c r="O59" s="137">
        <f t="shared" si="10"/>
        <v>0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11</v>
      </c>
      <c r="E60" s="42" t="str">
        <f>Eingabe!C8</f>
        <v>Gabi Krausler</v>
      </c>
      <c r="F60" s="79"/>
      <c r="G60" s="80"/>
      <c r="H60" s="17"/>
      <c r="I60" s="5"/>
      <c r="J60" s="5">
        <f t="shared" si="8"/>
        <v>0</v>
      </c>
      <c r="K60" s="127"/>
      <c r="L60" s="5">
        <f t="shared" si="11"/>
        <v>0</v>
      </c>
      <c r="M60" s="142">
        <f>Eingabe!T8</f>
        <v>0</v>
      </c>
      <c r="N60" s="127">
        <f t="shared" si="9"/>
        <v>0</v>
      </c>
      <c r="O60" s="137">
        <f t="shared" si="10"/>
        <v>0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12</v>
      </c>
      <c r="E61" s="42" t="str">
        <f>Eingabe!C9</f>
        <v>Peter Siding </v>
      </c>
      <c r="F61" s="79"/>
      <c r="G61" s="80"/>
      <c r="H61" s="17"/>
      <c r="I61" s="5"/>
      <c r="J61" s="5">
        <f t="shared" si="8"/>
        <v>0</v>
      </c>
      <c r="K61" s="127"/>
      <c r="L61" s="5">
        <f t="shared" si="11"/>
        <v>0</v>
      </c>
      <c r="M61" s="142">
        <f>Eingabe!T9</f>
        <v>0</v>
      </c>
      <c r="N61" s="127">
        <f t="shared" si="9"/>
        <v>0</v>
      </c>
      <c r="O61" s="137">
        <f t="shared" si="10"/>
        <v>0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13</v>
      </c>
      <c r="E62" s="42" t="str">
        <f>Eingabe!C10</f>
        <v>Thomas Nowak </v>
      </c>
      <c r="F62" s="79"/>
      <c r="G62" s="80"/>
      <c r="H62" s="17"/>
      <c r="I62" s="5"/>
      <c r="J62" s="5">
        <f t="shared" si="8"/>
        <v>0</v>
      </c>
      <c r="K62" s="127"/>
      <c r="L62" s="5">
        <f t="shared" si="11"/>
        <v>0</v>
      </c>
      <c r="M62" s="142">
        <f>Eingabe!T10</f>
        <v>0</v>
      </c>
      <c r="N62" s="127">
        <f t="shared" si="9"/>
        <v>0</v>
      </c>
      <c r="O62" s="137">
        <f t="shared" si="10"/>
        <v>0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14</v>
      </c>
      <c r="E63" s="42" t="str">
        <f>Eingabe!C11</f>
        <v>Franz Wessely</v>
      </c>
      <c r="F63" s="79"/>
      <c r="G63" s="80"/>
      <c r="H63" s="17"/>
      <c r="I63" s="5"/>
      <c r="J63" s="5">
        <f t="shared" si="8"/>
        <v>0</v>
      </c>
      <c r="K63" s="127"/>
      <c r="L63" s="5">
        <f t="shared" si="11"/>
        <v>0</v>
      </c>
      <c r="M63" s="142">
        <f>Eingabe!T11</f>
        <v>0</v>
      </c>
      <c r="N63" s="127">
        <f t="shared" si="9"/>
        <v>0</v>
      </c>
      <c r="O63" s="137">
        <f t="shared" si="10"/>
        <v>0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15</v>
      </c>
      <c r="E64" s="42" t="str">
        <f>Eingabe!C12</f>
        <v>Martin Leo Gruber</v>
      </c>
      <c r="F64" s="79"/>
      <c r="G64" s="80"/>
      <c r="H64" s="17"/>
      <c r="I64" s="5"/>
      <c r="J64" s="5">
        <f t="shared" si="8"/>
        <v>0</v>
      </c>
      <c r="K64" s="127"/>
      <c r="L64" s="5">
        <f t="shared" si="11"/>
        <v>0</v>
      </c>
      <c r="M64" s="142">
        <f>Eingabe!T12</f>
        <v>0</v>
      </c>
      <c r="N64" s="127">
        <f t="shared" si="9"/>
        <v>0</v>
      </c>
      <c r="O64" s="137">
        <f t="shared" si="10"/>
        <v>0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16</v>
      </c>
      <c r="E65" s="42" t="str">
        <f>Eingabe!C13</f>
        <v>Kurt Reznicek</v>
      </c>
      <c r="F65" s="79"/>
      <c r="G65" s="80"/>
      <c r="H65" s="17"/>
      <c r="I65" s="5"/>
      <c r="J65" s="5">
        <f t="shared" si="8"/>
        <v>0</v>
      </c>
      <c r="K65" s="127"/>
      <c r="L65" s="5">
        <f t="shared" si="11"/>
        <v>0</v>
      </c>
      <c r="M65" s="142">
        <f>Eingabe!T13</f>
        <v>0</v>
      </c>
      <c r="N65" s="127">
        <f t="shared" si="9"/>
        <v>0</v>
      </c>
      <c r="O65" s="137">
        <f t="shared" si="10"/>
        <v>0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17</v>
      </c>
      <c r="E66" s="42" t="str">
        <f>Eingabe!C14</f>
        <v>Roland Dobritzhofer</v>
      </c>
      <c r="F66" s="79"/>
      <c r="G66" s="80"/>
      <c r="H66" s="17"/>
      <c r="I66" s="5"/>
      <c r="J66" s="5">
        <f t="shared" si="8"/>
        <v>0</v>
      </c>
      <c r="K66" s="127"/>
      <c r="L66" s="5">
        <f t="shared" si="11"/>
        <v>0</v>
      </c>
      <c r="M66" s="142">
        <f>Eingabe!T14</f>
        <v>0</v>
      </c>
      <c r="N66" s="127">
        <f t="shared" si="9"/>
        <v>0</v>
      </c>
      <c r="O66" s="137">
        <f t="shared" si="10"/>
        <v>0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18</v>
      </c>
      <c r="E67" s="42" t="str">
        <f>Eingabe!C15</f>
        <v>Rudolf Muhr</v>
      </c>
      <c r="F67" s="79"/>
      <c r="G67" s="80"/>
      <c r="H67" s="17"/>
      <c r="I67" s="5"/>
      <c r="J67" s="5">
        <f t="shared" si="8"/>
        <v>0</v>
      </c>
      <c r="K67" s="127"/>
      <c r="L67" s="5">
        <f t="shared" si="11"/>
        <v>0</v>
      </c>
      <c r="M67" s="142">
        <f>Eingabe!T15</f>
        <v>0</v>
      </c>
      <c r="N67" s="127">
        <f t="shared" si="9"/>
        <v>0</v>
      </c>
      <c r="O67" s="137">
        <f t="shared" si="10"/>
        <v>0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19</v>
      </c>
      <c r="E68" s="42">
        <f>Eingabe!C16</f>
        <v>13</v>
      </c>
      <c r="F68" s="79"/>
      <c r="G68" s="80"/>
      <c r="H68" s="17"/>
      <c r="I68" s="5"/>
      <c r="J68" s="5">
        <f t="shared" si="8"/>
        <v>0</v>
      </c>
      <c r="K68" s="127"/>
      <c r="L68" s="5">
        <f t="shared" si="11"/>
        <v>0</v>
      </c>
      <c r="M68" s="142">
        <f>Eingabe!T16</f>
        <v>0</v>
      </c>
      <c r="N68" s="127">
        <f t="shared" si="9"/>
        <v>0</v>
      </c>
      <c r="O68" s="137">
        <f t="shared" si="10"/>
        <v>0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20</v>
      </c>
      <c r="E69" s="42">
        <f>Eingabe!C17</f>
        <v>14</v>
      </c>
      <c r="F69" s="79"/>
      <c r="G69" s="80"/>
      <c r="H69" s="17"/>
      <c r="I69" s="5"/>
      <c r="J69" s="5">
        <f t="shared" si="8"/>
        <v>0</v>
      </c>
      <c r="K69" s="127"/>
      <c r="L69" s="5">
        <f t="shared" si="11"/>
        <v>0</v>
      </c>
      <c r="M69" s="142">
        <f>Eingabe!T17</f>
        <v>0</v>
      </c>
      <c r="N69" s="127">
        <f t="shared" si="9"/>
        <v>0</v>
      </c>
      <c r="O69" s="137">
        <f t="shared" si="10"/>
        <v>0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21</v>
      </c>
      <c r="E70" s="42">
        <f>Eingabe!C18</f>
        <v>15</v>
      </c>
      <c r="F70" s="79"/>
      <c r="G70" s="80"/>
      <c r="H70" s="17"/>
      <c r="I70" s="5"/>
      <c r="J70" s="5">
        <f t="shared" si="8"/>
        <v>0</v>
      </c>
      <c r="K70" s="127"/>
      <c r="L70" s="5">
        <f t="shared" si="11"/>
        <v>0</v>
      </c>
      <c r="M70" s="142">
        <f>Eingabe!T18</f>
        <v>0</v>
      </c>
      <c r="N70" s="127">
        <f t="shared" si="9"/>
        <v>0</v>
      </c>
      <c r="O70" s="137">
        <f t="shared" si="10"/>
        <v>0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22</v>
      </c>
      <c r="E71" s="42">
        <f>Eingabe!C19</f>
        <v>16</v>
      </c>
      <c r="F71" s="79"/>
      <c r="G71" s="80"/>
      <c r="H71" s="17"/>
      <c r="I71" s="5"/>
      <c r="J71" s="5">
        <f t="shared" si="8"/>
        <v>0</v>
      </c>
      <c r="K71" s="127"/>
      <c r="L71" s="5">
        <f t="shared" si="11"/>
        <v>0</v>
      </c>
      <c r="M71" s="142">
        <f>Eingabe!T19</f>
        <v>0</v>
      </c>
      <c r="N71" s="127">
        <f t="shared" si="9"/>
        <v>0</v>
      </c>
      <c r="O71" s="137">
        <f t="shared" si="10"/>
        <v>0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23</v>
      </c>
      <c r="E72" s="42">
        <f>Eingabe!C20</f>
        <v>17</v>
      </c>
      <c r="F72" s="79"/>
      <c r="G72" s="80"/>
      <c r="H72" s="17"/>
      <c r="I72" s="5"/>
      <c r="J72" s="5">
        <f t="shared" si="8"/>
        <v>0</v>
      </c>
      <c r="K72" s="127"/>
      <c r="L72" s="5">
        <f t="shared" si="11"/>
        <v>0</v>
      </c>
      <c r="M72" s="142">
        <f>Eingabe!T20</f>
        <v>0</v>
      </c>
      <c r="N72" s="127">
        <f t="shared" si="9"/>
        <v>0</v>
      </c>
      <c r="O72" s="137">
        <f t="shared" si="10"/>
        <v>0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22"/>
      <c r="D73" s="8" t="s">
        <v>24</v>
      </c>
      <c r="E73" s="42">
        <f>Eingabe!C21</f>
        <v>18</v>
      </c>
      <c r="F73" s="79"/>
      <c r="G73" s="80"/>
      <c r="H73" s="17"/>
      <c r="I73" s="5"/>
      <c r="J73" s="5">
        <f t="shared" si="8"/>
        <v>0</v>
      </c>
      <c r="K73" s="127"/>
      <c r="L73" s="5">
        <f t="shared" si="11"/>
        <v>0</v>
      </c>
      <c r="M73" s="142">
        <f>Eingabe!T21</f>
        <v>0</v>
      </c>
      <c r="N73" s="127">
        <f t="shared" si="9"/>
        <v>0</v>
      </c>
      <c r="O73" s="137">
        <f t="shared" si="10"/>
        <v>0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>
      <c r="B74" s="22"/>
      <c r="C74" s="22"/>
      <c r="D74" s="8" t="s">
        <v>25</v>
      </c>
      <c r="E74" s="42">
        <f>Eingabe!C22</f>
        <v>19</v>
      </c>
      <c r="F74" s="79"/>
      <c r="G74" s="80"/>
      <c r="H74" s="17"/>
      <c r="I74" s="5"/>
      <c r="J74" s="5">
        <f t="shared" si="8"/>
        <v>0</v>
      </c>
      <c r="K74" s="127"/>
      <c r="L74" s="5">
        <f t="shared" si="11"/>
        <v>0</v>
      </c>
      <c r="M74" s="142">
        <f>Eingabe!T22</f>
        <v>0</v>
      </c>
      <c r="N74" s="127">
        <f t="shared" si="9"/>
        <v>0</v>
      </c>
      <c r="O74" s="137">
        <f t="shared" si="10"/>
        <v>0</v>
      </c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22"/>
      <c r="D75" s="8" t="s">
        <v>26</v>
      </c>
      <c r="E75" s="42">
        <f>Eingabe!C23</f>
        <v>20</v>
      </c>
      <c r="F75" s="79"/>
      <c r="G75" s="80"/>
      <c r="H75" s="17"/>
      <c r="I75" s="5"/>
      <c r="J75" s="5">
        <f t="shared" si="8"/>
        <v>0</v>
      </c>
      <c r="K75" s="127"/>
      <c r="L75" s="5">
        <f t="shared" si="11"/>
        <v>0</v>
      </c>
      <c r="M75" s="142">
        <f>Eingabe!T23</f>
        <v>0</v>
      </c>
      <c r="N75" s="127">
        <f t="shared" si="9"/>
        <v>0</v>
      </c>
      <c r="O75" s="137">
        <f t="shared" si="10"/>
        <v>0</v>
      </c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>
      <c r="B76" s="22"/>
      <c r="C76" s="22"/>
      <c r="D76" s="8" t="s">
        <v>27</v>
      </c>
      <c r="E76" s="42">
        <f>Eingabe!C24</f>
        <v>21</v>
      </c>
      <c r="F76" s="79"/>
      <c r="G76" s="80"/>
      <c r="H76" s="17"/>
      <c r="I76" s="5"/>
      <c r="J76" s="5">
        <f t="shared" si="8"/>
        <v>0</v>
      </c>
      <c r="K76" s="127"/>
      <c r="L76" s="5">
        <f t="shared" si="11"/>
        <v>0</v>
      </c>
      <c r="M76" s="142">
        <f>Eingabe!T24</f>
        <v>0</v>
      </c>
      <c r="N76" s="127">
        <f t="shared" si="9"/>
        <v>0</v>
      </c>
      <c r="O76" s="137">
        <f t="shared" si="10"/>
        <v>0</v>
      </c>
      <c r="P76" s="22"/>
      <c r="S76" s="30"/>
      <c r="T76" s="31"/>
      <c r="U76" s="31"/>
      <c r="V76" s="31"/>
      <c r="W76" s="30"/>
      <c r="X76" s="30"/>
      <c r="Y76" s="31"/>
      <c r="Z76" s="30"/>
    </row>
    <row r="77" spans="2:26" ht="26.25" customHeight="1">
      <c r="B77" s="22"/>
      <c r="C77" s="22"/>
      <c r="D77" s="8" t="s">
        <v>28</v>
      </c>
      <c r="E77" s="42">
        <f>Eingabe!C25</f>
        <v>22</v>
      </c>
      <c r="F77" s="79"/>
      <c r="G77" s="80"/>
      <c r="H77" s="17"/>
      <c r="I77" s="5"/>
      <c r="J77" s="5">
        <f t="shared" si="8"/>
        <v>0</v>
      </c>
      <c r="K77" s="127"/>
      <c r="L77" s="5">
        <f t="shared" si="11"/>
        <v>0</v>
      </c>
      <c r="M77" s="142">
        <f>Eingabe!T25</f>
        <v>0</v>
      </c>
      <c r="N77" s="127">
        <f t="shared" si="9"/>
        <v>0</v>
      </c>
      <c r="O77" s="137">
        <f t="shared" si="10"/>
        <v>0</v>
      </c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>
      <c r="B78" s="22"/>
      <c r="C78" s="22"/>
      <c r="D78" s="8" t="s">
        <v>29</v>
      </c>
      <c r="E78" s="42">
        <f>Eingabe!C26</f>
        <v>23</v>
      </c>
      <c r="F78" s="79"/>
      <c r="G78" s="80"/>
      <c r="H78" s="17"/>
      <c r="I78" s="5"/>
      <c r="J78" s="5">
        <f t="shared" si="8"/>
        <v>0</v>
      </c>
      <c r="K78" s="127"/>
      <c r="L78" s="5">
        <f t="shared" si="11"/>
        <v>0</v>
      </c>
      <c r="M78" s="142">
        <f>Eingabe!T26</f>
        <v>0</v>
      </c>
      <c r="N78" s="127">
        <f t="shared" si="9"/>
        <v>0</v>
      </c>
      <c r="O78" s="137">
        <f t="shared" si="10"/>
        <v>0</v>
      </c>
      <c r="P78" s="22"/>
      <c r="S78" s="30"/>
      <c r="T78" s="31"/>
      <c r="U78" s="31"/>
      <c r="V78" s="31"/>
      <c r="W78" s="30"/>
      <c r="X78" s="30"/>
      <c r="Y78" s="31"/>
      <c r="Z78" s="30"/>
    </row>
    <row r="79" spans="2:26" ht="26.25" customHeight="1">
      <c r="B79" s="22"/>
      <c r="C79" s="22"/>
      <c r="D79" s="8" t="s">
        <v>30</v>
      </c>
      <c r="E79" s="42">
        <f>Eingabe!C27</f>
        <v>24</v>
      </c>
      <c r="F79" s="79"/>
      <c r="G79" s="80"/>
      <c r="H79" s="17"/>
      <c r="I79" s="5"/>
      <c r="J79" s="5">
        <f t="shared" si="8"/>
        <v>0</v>
      </c>
      <c r="K79" s="127"/>
      <c r="L79" s="5">
        <f t="shared" si="11"/>
        <v>0</v>
      </c>
      <c r="M79" s="142">
        <f>Eingabe!T27</f>
        <v>0</v>
      </c>
      <c r="N79" s="127">
        <f t="shared" si="9"/>
        <v>0</v>
      </c>
      <c r="O79" s="137">
        <f t="shared" si="10"/>
        <v>0</v>
      </c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>
      <c r="B80" s="22"/>
      <c r="C80" s="22"/>
      <c r="D80" s="8" t="s">
        <v>31</v>
      </c>
      <c r="E80" s="42">
        <f>Eingabe!C28</f>
        <v>25</v>
      </c>
      <c r="F80" s="79"/>
      <c r="G80" s="80"/>
      <c r="H80" s="17"/>
      <c r="I80" s="5"/>
      <c r="J80" s="5">
        <f t="shared" si="8"/>
        <v>0</v>
      </c>
      <c r="K80" s="127"/>
      <c r="L80" s="5">
        <f t="shared" si="11"/>
        <v>0</v>
      </c>
      <c r="M80" s="142">
        <f>Eingabe!T28</f>
        <v>0</v>
      </c>
      <c r="N80" s="127">
        <f t="shared" si="9"/>
        <v>0</v>
      </c>
      <c r="O80" s="137">
        <f t="shared" si="10"/>
        <v>0</v>
      </c>
      <c r="P80" s="22"/>
      <c r="S80" s="30"/>
      <c r="T80" s="31"/>
      <c r="U80" s="31"/>
      <c r="V80" s="31"/>
      <c r="W80" s="30"/>
      <c r="X80" s="30"/>
      <c r="Y80" s="31"/>
      <c r="Z80" s="30"/>
    </row>
    <row r="81" spans="2:26" ht="26.25" customHeight="1">
      <c r="B81" s="22"/>
      <c r="C81" s="22"/>
      <c r="D81" s="8" t="s">
        <v>32</v>
      </c>
      <c r="E81" s="42">
        <f>Eingabe!C29</f>
        <v>26</v>
      </c>
      <c r="F81" s="79"/>
      <c r="G81" s="80"/>
      <c r="H81" s="17"/>
      <c r="I81" s="5"/>
      <c r="J81" s="5">
        <f t="shared" si="8"/>
        <v>0</v>
      </c>
      <c r="K81" s="127"/>
      <c r="L81" s="5">
        <f t="shared" si="11"/>
        <v>0</v>
      </c>
      <c r="M81" s="142">
        <f>Eingabe!T29</f>
        <v>0</v>
      </c>
      <c r="N81" s="127">
        <f t="shared" si="9"/>
        <v>0</v>
      </c>
      <c r="O81" s="137">
        <f t="shared" si="10"/>
        <v>0</v>
      </c>
      <c r="P81" s="22"/>
      <c r="S81" s="30"/>
      <c r="T81" s="31"/>
      <c r="U81" s="31"/>
      <c r="V81" s="31"/>
      <c r="W81" s="30"/>
      <c r="X81" s="30"/>
      <c r="Y81" s="31"/>
      <c r="Z81" s="30"/>
    </row>
    <row r="82" spans="2:26" ht="26.25" customHeight="1">
      <c r="B82" s="22"/>
      <c r="C82" s="22"/>
      <c r="D82" s="8" t="s">
        <v>33</v>
      </c>
      <c r="E82" s="42">
        <f>Eingabe!C30</f>
        <v>27</v>
      </c>
      <c r="F82" s="79"/>
      <c r="G82" s="80"/>
      <c r="H82" s="17"/>
      <c r="I82" s="5"/>
      <c r="J82" s="5">
        <f t="shared" si="8"/>
        <v>0</v>
      </c>
      <c r="K82" s="127"/>
      <c r="L82" s="5">
        <f t="shared" si="11"/>
        <v>0</v>
      </c>
      <c r="M82" s="142">
        <f>Eingabe!T30</f>
        <v>0</v>
      </c>
      <c r="N82" s="127">
        <f t="shared" si="9"/>
        <v>0</v>
      </c>
      <c r="O82" s="137">
        <f t="shared" si="10"/>
        <v>0</v>
      </c>
      <c r="P82" s="22"/>
      <c r="S82" s="30"/>
      <c r="T82" s="31"/>
      <c r="U82" s="31"/>
      <c r="V82" s="31"/>
      <c r="W82" s="30"/>
      <c r="X82" s="30"/>
      <c r="Y82" s="31"/>
      <c r="Z82" s="30"/>
    </row>
    <row r="83" spans="2:26" ht="26.25" customHeight="1">
      <c r="B83" s="22"/>
      <c r="C83" s="22"/>
      <c r="D83" s="8" t="s">
        <v>34</v>
      </c>
      <c r="E83" s="42">
        <f>Eingabe!C31</f>
        <v>28</v>
      </c>
      <c r="F83" s="79"/>
      <c r="G83" s="80"/>
      <c r="H83" s="17"/>
      <c r="I83" s="5"/>
      <c r="J83" s="5">
        <f t="shared" si="8"/>
        <v>0</v>
      </c>
      <c r="K83" s="127"/>
      <c r="L83" s="5">
        <f t="shared" si="11"/>
        <v>0</v>
      </c>
      <c r="M83" s="142">
        <f>Eingabe!T31</f>
        <v>0</v>
      </c>
      <c r="N83" s="127">
        <f t="shared" si="9"/>
        <v>0</v>
      </c>
      <c r="O83" s="137">
        <f t="shared" si="10"/>
        <v>0</v>
      </c>
      <c r="P83" s="22"/>
      <c r="S83" s="30"/>
      <c r="T83" s="31"/>
      <c r="U83" s="31"/>
      <c r="V83" s="31"/>
      <c r="W83" s="30"/>
      <c r="X83" s="30"/>
      <c r="Y83" s="31"/>
      <c r="Z83" s="30"/>
    </row>
    <row r="84" spans="2:26" ht="26.25" customHeight="1">
      <c r="B84" s="22"/>
      <c r="C84" s="22"/>
      <c r="D84" s="8" t="s">
        <v>35</v>
      </c>
      <c r="E84" s="42">
        <f>Eingabe!C32</f>
        <v>29</v>
      </c>
      <c r="F84" s="79"/>
      <c r="G84" s="80"/>
      <c r="H84" s="17"/>
      <c r="I84" s="5"/>
      <c r="J84" s="5">
        <f t="shared" si="8"/>
        <v>0</v>
      </c>
      <c r="K84" s="127"/>
      <c r="L84" s="5">
        <f t="shared" si="11"/>
        <v>0</v>
      </c>
      <c r="M84" s="142">
        <f>Eingabe!T32</f>
        <v>0</v>
      </c>
      <c r="N84" s="127">
        <f t="shared" si="9"/>
        <v>0</v>
      </c>
      <c r="O84" s="137">
        <f t="shared" si="10"/>
        <v>0</v>
      </c>
      <c r="P84" s="22"/>
      <c r="S84" s="30"/>
      <c r="T84" s="31"/>
      <c r="U84" s="31"/>
      <c r="V84" s="31"/>
      <c r="W84" s="30"/>
      <c r="X84" s="30"/>
      <c r="Y84" s="31"/>
      <c r="Z84" s="30"/>
    </row>
    <row r="85" spans="2:26" ht="26.25" customHeight="1">
      <c r="B85" s="22"/>
      <c r="C85" s="22"/>
      <c r="D85" s="8" t="s">
        <v>36</v>
      </c>
      <c r="E85" s="42">
        <f>Eingabe!C33</f>
        <v>30</v>
      </c>
      <c r="F85" s="79"/>
      <c r="G85" s="80"/>
      <c r="H85" s="17"/>
      <c r="I85" s="5"/>
      <c r="J85" s="5">
        <f t="shared" si="8"/>
        <v>0</v>
      </c>
      <c r="K85" s="127"/>
      <c r="L85" s="5">
        <f t="shared" si="11"/>
        <v>0</v>
      </c>
      <c r="M85" s="142">
        <f>Eingabe!T33</f>
        <v>0</v>
      </c>
      <c r="N85" s="127">
        <f t="shared" si="9"/>
        <v>0</v>
      </c>
      <c r="O85" s="137">
        <f t="shared" si="10"/>
        <v>0</v>
      </c>
      <c r="P85" s="22"/>
      <c r="S85" s="30"/>
      <c r="T85" s="31"/>
      <c r="U85" s="31"/>
      <c r="V85" s="31"/>
      <c r="W85" s="30"/>
      <c r="X85" s="30"/>
      <c r="Y85" s="31"/>
      <c r="Z85" s="30"/>
    </row>
    <row r="86" spans="2:26" ht="26.25" customHeight="1">
      <c r="B86" s="22"/>
      <c r="C86" s="22"/>
      <c r="D86" s="8" t="s">
        <v>37</v>
      </c>
      <c r="E86" s="42">
        <f>Eingabe!C34</f>
        <v>31</v>
      </c>
      <c r="F86" s="79"/>
      <c r="G86" s="80"/>
      <c r="H86" s="17"/>
      <c r="I86" s="5"/>
      <c r="J86" s="5">
        <f t="shared" si="8"/>
        <v>0</v>
      </c>
      <c r="K86" s="127"/>
      <c r="L86" s="5">
        <f t="shared" si="11"/>
        <v>0</v>
      </c>
      <c r="M86" s="142">
        <f>Eingabe!T34</f>
        <v>0</v>
      </c>
      <c r="N86" s="127">
        <f t="shared" si="9"/>
        <v>0</v>
      </c>
      <c r="O86" s="137">
        <f t="shared" si="10"/>
        <v>0</v>
      </c>
      <c r="P86" s="22"/>
      <c r="S86" s="30"/>
      <c r="T86" s="31"/>
      <c r="U86" s="31"/>
      <c r="V86" s="31"/>
      <c r="W86" s="30"/>
      <c r="X86" s="30"/>
      <c r="Y86" s="31"/>
      <c r="Z86" s="30"/>
    </row>
    <row r="87" spans="2:26" ht="26.25" customHeight="1">
      <c r="B87" s="22"/>
      <c r="C87" s="22"/>
      <c r="D87" s="8" t="s">
        <v>38</v>
      </c>
      <c r="E87" s="42">
        <f>Eingabe!C35</f>
        <v>32</v>
      </c>
      <c r="F87" s="79"/>
      <c r="G87" s="80"/>
      <c r="H87" s="17"/>
      <c r="I87" s="5"/>
      <c r="J87" s="5">
        <f t="shared" si="8"/>
        <v>0</v>
      </c>
      <c r="K87" s="127"/>
      <c r="L87" s="5">
        <f t="shared" si="11"/>
        <v>0</v>
      </c>
      <c r="M87" s="142">
        <f>Eingabe!T35</f>
        <v>0</v>
      </c>
      <c r="N87" s="127">
        <f t="shared" si="9"/>
        <v>0</v>
      </c>
      <c r="O87" s="137">
        <f t="shared" si="10"/>
        <v>0</v>
      </c>
      <c r="P87" s="22"/>
      <c r="S87" s="30"/>
      <c r="T87" s="31"/>
      <c r="U87" s="31"/>
      <c r="V87" s="31"/>
      <c r="W87" s="30"/>
      <c r="X87" s="30"/>
      <c r="Y87" s="31"/>
      <c r="Z87" s="30"/>
    </row>
    <row r="88" spans="2:26" ht="26.25" customHeight="1">
      <c r="B88" s="22"/>
      <c r="C88" s="22"/>
      <c r="D88" s="8" t="s">
        <v>39</v>
      </c>
      <c r="E88" s="42">
        <f>Eingabe!C36</f>
        <v>33</v>
      </c>
      <c r="F88" s="79"/>
      <c r="G88" s="80"/>
      <c r="H88" s="17"/>
      <c r="I88" s="5"/>
      <c r="J88" s="5">
        <f aca="true" t="shared" si="12" ref="J88:J105">K88-I88</f>
        <v>0</v>
      </c>
      <c r="K88" s="127"/>
      <c r="L88" s="5">
        <f t="shared" si="11"/>
        <v>0</v>
      </c>
      <c r="M88" s="142">
        <f>Eingabe!T36</f>
        <v>0</v>
      </c>
      <c r="N88" s="127">
        <f t="shared" si="9"/>
        <v>0</v>
      </c>
      <c r="O88" s="137">
        <f t="shared" si="10"/>
        <v>0</v>
      </c>
      <c r="P88" s="22"/>
      <c r="S88" s="30"/>
      <c r="T88" s="31"/>
      <c r="U88" s="31"/>
      <c r="V88" s="31"/>
      <c r="W88" s="30"/>
      <c r="X88" s="30"/>
      <c r="Y88" s="31"/>
      <c r="Z88" s="30"/>
    </row>
    <row r="89" spans="2:26" ht="26.25" customHeight="1">
      <c r="B89" s="22"/>
      <c r="C89" s="22"/>
      <c r="D89" s="8" t="s">
        <v>40</v>
      </c>
      <c r="E89" s="42">
        <f>Eingabe!C37</f>
        <v>34</v>
      </c>
      <c r="F89" s="79"/>
      <c r="G89" s="80"/>
      <c r="H89" s="17"/>
      <c r="I89" s="5"/>
      <c r="J89" s="5">
        <f t="shared" si="12"/>
        <v>0</v>
      </c>
      <c r="K89" s="127"/>
      <c r="L89" s="5">
        <f t="shared" si="11"/>
        <v>0</v>
      </c>
      <c r="M89" s="142">
        <f>Eingabe!T37</f>
        <v>0</v>
      </c>
      <c r="N89" s="127">
        <f t="shared" si="9"/>
        <v>0</v>
      </c>
      <c r="O89" s="137">
        <f t="shared" si="10"/>
        <v>0</v>
      </c>
      <c r="P89" s="22"/>
      <c r="S89" s="30"/>
      <c r="T89" s="31"/>
      <c r="U89" s="31"/>
      <c r="V89" s="31"/>
      <c r="W89" s="30"/>
      <c r="X89" s="30"/>
      <c r="Y89" s="31"/>
      <c r="Z89" s="30"/>
    </row>
    <row r="90" spans="2:26" ht="26.25" customHeight="1">
      <c r="B90" s="22"/>
      <c r="C90" s="22"/>
      <c r="D90" s="8" t="s">
        <v>41</v>
      </c>
      <c r="E90" s="42">
        <f>Eingabe!C38</f>
        <v>35</v>
      </c>
      <c r="F90" s="79"/>
      <c r="G90" s="80"/>
      <c r="H90" s="17"/>
      <c r="I90" s="5"/>
      <c r="J90" s="5">
        <f t="shared" si="12"/>
        <v>0</v>
      </c>
      <c r="K90" s="127"/>
      <c r="L90" s="5">
        <f t="shared" si="11"/>
        <v>0</v>
      </c>
      <c r="M90" s="142">
        <f>Eingabe!T38</f>
        <v>0</v>
      </c>
      <c r="N90" s="127">
        <f t="shared" si="9"/>
        <v>0</v>
      </c>
      <c r="O90" s="137">
        <f t="shared" si="10"/>
        <v>0</v>
      </c>
      <c r="P90" s="22"/>
      <c r="S90" s="30"/>
      <c r="T90" s="31"/>
      <c r="U90" s="31"/>
      <c r="V90" s="31"/>
      <c r="W90" s="30"/>
      <c r="X90" s="30"/>
      <c r="Y90" s="31"/>
      <c r="Z90" s="30"/>
    </row>
    <row r="91" spans="2:26" ht="26.25" customHeight="1">
      <c r="B91" s="22"/>
      <c r="C91" s="22"/>
      <c r="D91" s="8" t="s">
        <v>42</v>
      </c>
      <c r="E91" s="42">
        <f>Eingabe!C39</f>
        <v>36</v>
      </c>
      <c r="F91" s="79"/>
      <c r="G91" s="80"/>
      <c r="H91" s="17"/>
      <c r="I91" s="5"/>
      <c r="J91" s="5">
        <f t="shared" si="12"/>
        <v>0</v>
      </c>
      <c r="K91" s="127"/>
      <c r="L91" s="5">
        <f t="shared" si="11"/>
        <v>0</v>
      </c>
      <c r="M91" s="142">
        <f>Eingabe!T39</f>
        <v>0</v>
      </c>
      <c r="N91" s="127">
        <f t="shared" si="9"/>
        <v>0</v>
      </c>
      <c r="O91" s="137">
        <f t="shared" si="10"/>
        <v>0</v>
      </c>
      <c r="P91" s="22"/>
      <c r="S91" s="30"/>
      <c r="T91" s="31"/>
      <c r="U91" s="31"/>
      <c r="V91" s="31"/>
      <c r="W91" s="30"/>
      <c r="X91" s="30"/>
      <c r="Y91" s="31"/>
      <c r="Z91" s="30"/>
    </row>
    <row r="92" spans="2:26" ht="26.25" customHeight="1">
      <c r="B92" s="22"/>
      <c r="C92" s="22"/>
      <c r="D92" s="8" t="s">
        <v>43</v>
      </c>
      <c r="E92" s="42">
        <f>Eingabe!C40</f>
        <v>37</v>
      </c>
      <c r="F92" s="79"/>
      <c r="G92" s="80"/>
      <c r="H92" s="17"/>
      <c r="I92" s="5"/>
      <c r="J92" s="5">
        <f t="shared" si="12"/>
        <v>0</v>
      </c>
      <c r="K92" s="127"/>
      <c r="L92" s="5">
        <f t="shared" si="11"/>
        <v>0</v>
      </c>
      <c r="M92" s="142">
        <f>Eingabe!T40</f>
        <v>0</v>
      </c>
      <c r="N92" s="127">
        <f t="shared" si="9"/>
        <v>0</v>
      </c>
      <c r="O92" s="137">
        <f t="shared" si="10"/>
        <v>0</v>
      </c>
      <c r="P92" s="22"/>
      <c r="S92" s="30"/>
      <c r="T92" s="31"/>
      <c r="U92" s="31"/>
      <c r="V92" s="31"/>
      <c r="W92" s="30"/>
      <c r="X92" s="30"/>
      <c r="Y92" s="31"/>
      <c r="Z92" s="30"/>
    </row>
    <row r="93" spans="2:26" ht="26.25" customHeight="1">
      <c r="B93" s="22"/>
      <c r="C93" s="22"/>
      <c r="D93" s="8" t="s">
        <v>44</v>
      </c>
      <c r="E93" s="42">
        <f>Eingabe!C41</f>
        <v>38</v>
      </c>
      <c r="F93" s="79"/>
      <c r="G93" s="80"/>
      <c r="H93" s="17"/>
      <c r="I93" s="5"/>
      <c r="J93" s="5">
        <f t="shared" si="12"/>
        <v>0</v>
      </c>
      <c r="K93" s="127"/>
      <c r="L93" s="5">
        <f t="shared" si="11"/>
        <v>0</v>
      </c>
      <c r="M93" s="142">
        <f>Eingabe!T41</f>
        <v>0</v>
      </c>
      <c r="N93" s="127">
        <f t="shared" si="9"/>
        <v>0</v>
      </c>
      <c r="O93" s="137">
        <f t="shared" si="10"/>
        <v>0</v>
      </c>
      <c r="P93" s="22"/>
      <c r="S93" s="30"/>
      <c r="T93" s="31"/>
      <c r="U93" s="31"/>
      <c r="V93" s="31"/>
      <c r="W93" s="30"/>
      <c r="X93" s="30"/>
      <c r="Y93" s="31"/>
      <c r="Z93" s="30"/>
    </row>
    <row r="94" spans="2:26" ht="26.25" customHeight="1">
      <c r="B94" s="22"/>
      <c r="C94" s="22"/>
      <c r="D94" s="8" t="s">
        <v>45</v>
      </c>
      <c r="E94" s="42">
        <f>Eingabe!C42</f>
        <v>39</v>
      </c>
      <c r="F94" s="79"/>
      <c r="G94" s="80"/>
      <c r="H94" s="17"/>
      <c r="I94" s="5"/>
      <c r="J94" s="5">
        <f t="shared" si="12"/>
        <v>0</v>
      </c>
      <c r="K94" s="127"/>
      <c r="L94" s="5">
        <f t="shared" si="11"/>
        <v>0</v>
      </c>
      <c r="M94" s="142">
        <f>Eingabe!T42</f>
        <v>0</v>
      </c>
      <c r="N94" s="127">
        <f t="shared" si="9"/>
        <v>0</v>
      </c>
      <c r="O94" s="137">
        <f t="shared" si="10"/>
        <v>0</v>
      </c>
      <c r="P94" s="22"/>
      <c r="S94" s="30"/>
      <c r="T94" s="31"/>
      <c r="U94" s="31"/>
      <c r="V94" s="31"/>
      <c r="W94" s="30"/>
      <c r="X94" s="30"/>
      <c r="Y94" s="31"/>
      <c r="Z94" s="30"/>
    </row>
    <row r="95" spans="2:26" ht="26.25" customHeight="1">
      <c r="B95" s="22"/>
      <c r="C95" s="22"/>
      <c r="D95" s="8" t="s">
        <v>46</v>
      </c>
      <c r="E95" s="42">
        <f>Eingabe!C43</f>
        <v>40</v>
      </c>
      <c r="F95" s="79"/>
      <c r="G95" s="80"/>
      <c r="H95" s="17"/>
      <c r="I95" s="5"/>
      <c r="J95" s="5">
        <f t="shared" si="12"/>
        <v>0</v>
      </c>
      <c r="K95" s="127"/>
      <c r="L95" s="5">
        <f t="shared" si="11"/>
        <v>0</v>
      </c>
      <c r="M95" s="142">
        <f>Eingabe!T43</f>
        <v>0</v>
      </c>
      <c r="N95" s="127">
        <f t="shared" si="9"/>
        <v>0</v>
      </c>
      <c r="O95" s="137">
        <f t="shared" si="10"/>
        <v>0</v>
      </c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>
      <c r="B96" s="22"/>
      <c r="C96" s="22"/>
      <c r="D96" s="8" t="s">
        <v>47</v>
      </c>
      <c r="E96" s="42">
        <f>Eingabe!C44</f>
        <v>41</v>
      </c>
      <c r="F96" s="79"/>
      <c r="G96" s="80"/>
      <c r="H96" s="17"/>
      <c r="I96" s="5"/>
      <c r="J96" s="5">
        <f t="shared" si="12"/>
        <v>0</v>
      </c>
      <c r="K96" s="127"/>
      <c r="L96" s="5">
        <f t="shared" si="11"/>
        <v>0</v>
      </c>
      <c r="M96" s="142">
        <f>Eingabe!T44</f>
        <v>0</v>
      </c>
      <c r="N96" s="127">
        <f t="shared" si="9"/>
        <v>0</v>
      </c>
      <c r="O96" s="137">
        <f t="shared" si="10"/>
        <v>0</v>
      </c>
      <c r="P96" s="22"/>
      <c r="S96" s="30"/>
      <c r="T96" s="31"/>
      <c r="U96" s="31"/>
      <c r="V96" s="31"/>
      <c r="W96" s="30"/>
      <c r="X96" s="30"/>
      <c r="Y96" s="31"/>
      <c r="Z96" s="30"/>
    </row>
    <row r="97" spans="2:26" ht="26.25" customHeight="1">
      <c r="B97" s="22"/>
      <c r="C97" s="22"/>
      <c r="D97" s="8" t="s">
        <v>48</v>
      </c>
      <c r="E97" s="42">
        <f>Eingabe!C45</f>
        <v>42</v>
      </c>
      <c r="F97" s="79"/>
      <c r="G97" s="80"/>
      <c r="H97" s="17"/>
      <c r="I97" s="5"/>
      <c r="J97" s="5">
        <f t="shared" si="12"/>
        <v>0</v>
      </c>
      <c r="K97" s="127"/>
      <c r="L97" s="5">
        <f t="shared" si="11"/>
        <v>0</v>
      </c>
      <c r="M97" s="142">
        <f>Eingabe!T45</f>
        <v>0</v>
      </c>
      <c r="N97" s="127">
        <f t="shared" si="9"/>
        <v>0</v>
      </c>
      <c r="O97" s="137">
        <f t="shared" si="10"/>
        <v>0</v>
      </c>
      <c r="P97" s="22"/>
      <c r="S97" s="30"/>
      <c r="T97" s="31"/>
      <c r="U97" s="31"/>
      <c r="V97" s="31"/>
      <c r="W97" s="30"/>
      <c r="X97" s="30"/>
      <c r="Y97" s="31"/>
      <c r="Z97" s="30"/>
    </row>
    <row r="98" spans="2:26" ht="26.25" customHeight="1">
      <c r="B98" s="22"/>
      <c r="C98" s="22"/>
      <c r="D98" s="8" t="s">
        <v>49</v>
      </c>
      <c r="E98" s="42">
        <f>Eingabe!C46</f>
        <v>43</v>
      </c>
      <c r="F98" s="79"/>
      <c r="G98" s="80"/>
      <c r="H98" s="17"/>
      <c r="I98" s="5"/>
      <c r="J98" s="5">
        <f t="shared" si="12"/>
        <v>0</v>
      </c>
      <c r="K98" s="127"/>
      <c r="L98" s="5">
        <f t="shared" si="11"/>
        <v>0</v>
      </c>
      <c r="M98" s="142">
        <f>Eingabe!T46</f>
        <v>0</v>
      </c>
      <c r="N98" s="127">
        <f t="shared" si="9"/>
        <v>0</v>
      </c>
      <c r="O98" s="137">
        <f t="shared" si="10"/>
        <v>0</v>
      </c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>
      <c r="B99" s="22"/>
      <c r="C99" s="22"/>
      <c r="D99" s="8" t="s">
        <v>50</v>
      </c>
      <c r="E99" s="42">
        <f>Eingabe!C47</f>
        <v>44</v>
      </c>
      <c r="F99" s="79"/>
      <c r="G99" s="80"/>
      <c r="H99" s="17"/>
      <c r="I99" s="5"/>
      <c r="J99" s="5">
        <f t="shared" si="12"/>
        <v>0</v>
      </c>
      <c r="K99" s="127"/>
      <c r="L99" s="5">
        <f t="shared" si="11"/>
        <v>0</v>
      </c>
      <c r="M99" s="142">
        <f>Eingabe!T47</f>
        <v>0</v>
      </c>
      <c r="N99" s="127">
        <f t="shared" si="9"/>
        <v>0</v>
      </c>
      <c r="O99" s="137">
        <f t="shared" si="10"/>
        <v>0</v>
      </c>
      <c r="P99" s="22"/>
      <c r="S99" s="30"/>
      <c r="T99" s="31"/>
      <c r="U99" s="31"/>
      <c r="V99" s="31"/>
      <c r="W99" s="30"/>
      <c r="X99" s="30"/>
      <c r="Y99" s="31"/>
      <c r="Z99" s="30"/>
    </row>
    <row r="100" spans="2:26" ht="26.25" customHeight="1">
      <c r="B100" s="22"/>
      <c r="C100" s="22"/>
      <c r="D100" s="8" t="s">
        <v>51</v>
      </c>
      <c r="E100" s="42">
        <f>Eingabe!C48</f>
        <v>45</v>
      </c>
      <c r="F100" s="79"/>
      <c r="G100" s="80"/>
      <c r="H100" s="17"/>
      <c r="I100" s="5"/>
      <c r="J100" s="5">
        <f t="shared" si="12"/>
        <v>0</v>
      </c>
      <c r="K100" s="127"/>
      <c r="L100" s="5">
        <f t="shared" si="11"/>
        <v>0</v>
      </c>
      <c r="M100" s="142">
        <f>Eingabe!T48</f>
        <v>0</v>
      </c>
      <c r="N100" s="127">
        <f t="shared" si="9"/>
        <v>0</v>
      </c>
      <c r="O100" s="137">
        <f t="shared" si="10"/>
        <v>0</v>
      </c>
      <c r="P100" s="22"/>
      <c r="S100" s="30"/>
      <c r="T100" s="31"/>
      <c r="U100" s="31"/>
      <c r="V100" s="31"/>
      <c r="W100" s="30"/>
      <c r="X100" s="30"/>
      <c r="Y100" s="31"/>
      <c r="Z100" s="30"/>
    </row>
    <row r="101" spans="2:26" ht="26.25" customHeight="1">
      <c r="B101" s="22"/>
      <c r="C101" s="22"/>
      <c r="D101" s="8" t="s">
        <v>52</v>
      </c>
      <c r="E101" s="42">
        <f>Eingabe!C49</f>
        <v>46</v>
      </c>
      <c r="F101" s="79"/>
      <c r="G101" s="80"/>
      <c r="H101" s="17"/>
      <c r="I101" s="5"/>
      <c r="J101" s="5">
        <f t="shared" si="12"/>
        <v>0</v>
      </c>
      <c r="K101" s="127"/>
      <c r="L101" s="5">
        <f t="shared" si="11"/>
        <v>0</v>
      </c>
      <c r="M101" s="142">
        <f>Eingabe!T49</f>
        <v>0</v>
      </c>
      <c r="N101" s="127">
        <f t="shared" si="9"/>
        <v>0</v>
      </c>
      <c r="O101" s="137">
        <f t="shared" si="10"/>
        <v>0</v>
      </c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>
      <c r="B102" s="22"/>
      <c r="C102" s="22"/>
      <c r="D102" s="8" t="s">
        <v>53</v>
      </c>
      <c r="E102" s="42">
        <f>Eingabe!C50</f>
        <v>47</v>
      </c>
      <c r="F102" s="79"/>
      <c r="G102" s="80"/>
      <c r="H102" s="17"/>
      <c r="I102" s="5"/>
      <c r="J102" s="5">
        <f t="shared" si="12"/>
        <v>0</v>
      </c>
      <c r="K102" s="127"/>
      <c r="L102" s="5">
        <f t="shared" si="11"/>
        <v>0</v>
      </c>
      <c r="M102" s="142">
        <f>Eingabe!T50</f>
        <v>0</v>
      </c>
      <c r="N102" s="127">
        <f t="shared" si="9"/>
        <v>0</v>
      </c>
      <c r="O102" s="137">
        <f t="shared" si="10"/>
        <v>0</v>
      </c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26" ht="26.25" customHeight="1">
      <c r="B103" s="22"/>
      <c r="C103" s="22"/>
      <c r="D103" s="8" t="s">
        <v>54</v>
      </c>
      <c r="E103" s="42">
        <f>Eingabe!C51</f>
        <v>48</v>
      </c>
      <c r="F103" s="79"/>
      <c r="G103" s="80"/>
      <c r="H103" s="17"/>
      <c r="I103" s="5"/>
      <c r="J103" s="5">
        <f t="shared" si="12"/>
        <v>0</v>
      </c>
      <c r="K103" s="127"/>
      <c r="L103" s="5">
        <f t="shared" si="11"/>
        <v>0</v>
      </c>
      <c r="M103" s="142">
        <f>Eingabe!T51</f>
        <v>0</v>
      </c>
      <c r="N103" s="127">
        <f t="shared" si="9"/>
        <v>0</v>
      </c>
      <c r="O103" s="137">
        <f t="shared" si="10"/>
        <v>0</v>
      </c>
      <c r="P103" s="22"/>
      <c r="S103" s="30"/>
      <c r="T103" s="31"/>
      <c r="U103" s="31"/>
      <c r="V103" s="31"/>
      <c r="W103" s="30"/>
      <c r="X103" s="30"/>
      <c r="Y103" s="31"/>
      <c r="Z103" s="30"/>
    </row>
    <row r="104" spans="2:26" ht="26.25" customHeight="1">
      <c r="B104" s="22"/>
      <c r="C104" s="22"/>
      <c r="D104" s="8" t="s">
        <v>55</v>
      </c>
      <c r="E104" s="42">
        <f>Eingabe!C52</f>
        <v>49</v>
      </c>
      <c r="F104" s="79"/>
      <c r="G104" s="80"/>
      <c r="H104" s="17"/>
      <c r="I104" s="5"/>
      <c r="J104" s="5">
        <f t="shared" si="12"/>
        <v>0</v>
      </c>
      <c r="K104" s="127"/>
      <c r="L104" s="5">
        <f t="shared" si="11"/>
        <v>0</v>
      </c>
      <c r="M104" s="142">
        <f>Eingabe!T52</f>
        <v>0</v>
      </c>
      <c r="N104" s="127">
        <f t="shared" si="9"/>
        <v>0</v>
      </c>
      <c r="O104" s="137">
        <f t="shared" si="10"/>
        <v>0</v>
      </c>
      <c r="P104" s="22"/>
      <c r="S104" s="30"/>
      <c r="T104" s="31"/>
      <c r="U104" s="31"/>
      <c r="V104" s="31"/>
      <c r="W104" s="30"/>
      <c r="X104" s="30"/>
      <c r="Y104" s="31"/>
      <c r="Z104" s="30"/>
    </row>
    <row r="105" spans="2:26" ht="26.25" customHeight="1" thickBot="1">
      <c r="B105" s="22"/>
      <c r="C105" s="22"/>
      <c r="D105" s="18" t="s">
        <v>56</v>
      </c>
      <c r="E105" s="43">
        <f>Eingabe!C53</f>
        <v>50</v>
      </c>
      <c r="F105" s="81"/>
      <c r="G105" s="82"/>
      <c r="H105" s="129"/>
      <c r="I105" s="20"/>
      <c r="J105" s="20">
        <f t="shared" si="12"/>
        <v>0</v>
      </c>
      <c r="K105" s="130"/>
      <c r="L105" s="5">
        <f t="shared" si="11"/>
        <v>0</v>
      </c>
      <c r="M105" s="145">
        <f>Eingabe!T53</f>
        <v>0</v>
      </c>
      <c r="N105" s="149">
        <f>$K$56-K105</f>
        <v>0</v>
      </c>
      <c r="O105" s="152">
        <f t="shared" si="10"/>
        <v>0</v>
      </c>
      <c r="P105" s="22"/>
      <c r="S105" s="30"/>
      <c r="T105" s="31"/>
      <c r="U105" s="31"/>
      <c r="V105" s="31"/>
      <c r="W105" s="30"/>
      <c r="X105" s="30"/>
      <c r="Y105" s="31"/>
      <c r="Z105" s="30"/>
    </row>
    <row r="106" spans="2:26" ht="26.25" customHeight="1" thickBot="1">
      <c r="B106" s="22"/>
      <c r="C106" s="22"/>
      <c r="D106" s="250" t="str">
        <f>Eingabe!$B$54</f>
        <v>Punktevergabe: 30,29,28,27,26,25,24,23,22,21,20,19,18,17,16,15,14,13,12,11,10,9,8,7,6,5,4,3,2,1</v>
      </c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9"/>
      <c r="P106" s="22"/>
      <c r="S106" s="30"/>
      <c r="T106" s="31"/>
      <c r="U106" s="31"/>
      <c r="V106" s="31"/>
      <c r="W106" s="30"/>
      <c r="X106" s="30"/>
      <c r="Y106" s="31"/>
      <c r="Z106" s="30"/>
    </row>
    <row r="107" spans="2:26" ht="26.25" customHeight="1">
      <c r="B107" s="22"/>
      <c r="C107" s="31"/>
      <c r="D107" s="22"/>
      <c r="E107" s="41"/>
      <c r="F107" s="22"/>
      <c r="G107" s="22"/>
      <c r="H107" s="22"/>
      <c r="I107" s="22"/>
      <c r="J107" s="22"/>
      <c r="K107" s="22"/>
      <c r="L107" s="22"/>
      <c r="M107" s="124"/>
      <c r="N107" s="124"/>
      <c r="O107" s="124"/>
      <c r="P107" s="22"/>
      <c r="S107" s="30"/>
      <c r="T107" s="31"/>
      <c r="U107" s="31"/>
      <c r="V107" s="31"/>
      <c r="W107" s="30"/>
      <c r="X107" s="30"/>
      <c r="Y107" s="31"/>
      <c r="Z107" s="30"/>
    </row>
    <row r="108" spans="2:31" ht="26.25" customHeight="1">
      <c r="B108" s="30"/>
      <c r="C108" s="22"/>
      <c r="D108" s="22"/>
      <c r="E108" s="84"/>
      <c r="F108" s="121"/>
      <c r="G108" s="121" t="s">
        <v>68</v>
      </c>
      <c r="H108" s="32"/>
      <c r="I108" s="116">
        <v>1</v>
      </c>
      <c r="J108" s="117">
        <v>2</v>
      </c>
      <c r="K108" s="22"/>
      <c r="L108" s="100" t="s">
        <v>130</v>
      </c>
      <c r="M108" s="101"/>
      <c r="N108" s="143" t="s">
        <v>131</v>
      </c>
      <c r="O108" s="153"/>
      <c r="P108" s="31"/>
      <c r="Q108" s="31"/>
      <c r="R108" s="30"/>
      <c r="S108" s="30"/>
      <c r="T108" s="31"/>
      <c r="U108" s="30"/>
      <c r="V108" s="28"/>
      <c r="W108" s="28"/>
      <c r="X108" s="28"/>
      <c r="Y108" s="22"/>
      <c r="Z108" s="27"/>
      <c r="AA108" s="16"/>
      <c r="AB108" s="16"/>
      <c r="AC108" s="16"/>
      <c r="AD108" s="16"/>
      <c r="AE108" s="16"/>
    </row>
    <row r="109" spans="2:31" ht="26.25" customHeight="1">
      <c r="B109" s="30"/>
      <c r="C109" s="22"/>
      <c r="D109" s="22"/>
      <c r="E109" s="84"/>
      <c r="F109" s="121"/>
      <c r="G109" s="121" t="s">
        <v>68</v>
      </c>
      <c r="H109" s="32"/>
      <c r="I109" s="118">
        <v>3</v>
      </c>
      <c r="J109" s="119">
        <v>4</v>
      </c>
      <c r="K109" s="22"/>
      <c r="L109" s="102" t="s">
        <v>132</v>
      </c>
      <c r="M109" s="100" t="s">
        <v>4</v>
      </c>
      <c r="N109" s="143" t="s">
        <v>133</v>
      </c>
      <c r="O109" s="153"/>
      <c r="P109" s="31"/>
      <c r="Q109" s="31"/>
      <c r="R109" s="30"/>
      <c r="S109" s="30"/>
      <c r="T109" s="31"/>
      <c r="U109" s="30"/>
      <c r="V109" s="28"/>
      <c r="W109" s="28"/>
      <c r="X109" s="28"/>
      <c r="Y109" s="22"/>
      <c r="Z109" s="27"/>
      <c r="AA109" s="16"/>
      <c r="AB109" s="16"/>
      <c r="AC109" s="16"/>
      <c r="AD109" s="16"/>
      <c r="AE109" s="16"/>
    </row>
    <row r="110" spans="2:31" ht="26.25" customHeight="1">
      <c r="B110" s="30"/>
      <c r="C110" s="22"/>
      <c r="D110" s="22"/>
      <c r="E110" s="84"/>
      <c r="F110" s="121"/>
      <c r="G110" s="121" t="s">
        <v>68</v>
      </c>
      <c r="H110" s="32"/>
      <c r="I110" s="120">
        <v>5</v>
      </c>
      <c r="J110" s="31"/>
      <c r="K110" s="22"/>
      <c r="L110" s="100" t="s">
        <v>132</v>
      </c>
      <c r="M110" s="100" t="s">
        <v>5</v>
      </c>
      <c r="N110" s="143" t="s">
        <v>133</v>
      </c>
      <c r="O110" s="153"/>
      <c r="P110" s="31"/>
      <c r="Q110" s="31"/>
      <c r="R110" s="30"/>
      <c r="S110" s="30"/>
      <c r="T110" s="31"/>
      <c r="U110" s="30"/>
      <c r="V110" s="28"/>
      <c r="W110" s="28"/>
      <c r="X110" s="28"/>
      <c r="Y110" s="22"/>
      <c r="Z110" s="27"/>
      <c r="AA110" s="16"/>
      <c r="AB110" s="16"/>
      <c r="AC110" s="16"/>
      <c r="AD110" s="16"/>
      <c r="AE110" s="16"/>
    </row>
    <row r="111" spans="2:26" ht="26.25" customHeight="1">
      <c r="B111" s="30"/>
      <c r="C111" s="22"/>
      <c r="D111" s="22"/>
      <c r="E111" s="45"/>
      <c r="F111" s="36"/>
      <c r="G111" s="36"/>
      <c r="H111" s="37"/>
      <c r="I111" s="38"/>
      <c r="J111" s="22"/>
      <c r="K111" s="30"/>
      <c r="L111" s="28"/>
      <c r="M111" s="124"/>
      <c r="N111" s="124"/>
      <c r="O111" s="124"/>
      <c r="P111" s="22"/>
      <c r="S111" s="30"/>
      <c r="T111" s="31"/>
      <c r="U111" s="31"/>
      <c r="V111" s="31"/>
      <c r="W111" s="30"/>
      <c r="X111" s="30"/>
      <c r="Y111" s="31"/>
      <c r="Z111" s="30"/>
    </row>
    <row r="112" spans="2:26" ht="26.25" customHeight="1" thickBot="1">
      <c r="B112" s="30"/>
      <c r="C112" s="22"/>
      <c r="D112" s="22"/>
      <c r="E112" s="41"/>
      <c r="F112" s="22"/>
      <c r="G112" s="22"/>
      <c r="H112" s="22"/>
      <c r="I112" s="22"/>
      <c r="J112" s="22"/>
      <c r="K112" s="22"/>
      <c r="L112" s="22"/>
      <c r="M112" s="124"/>
      <c r="N112" s="124"/>
      <c r="O112" s="124"/>
      <c r="P112" s="22"/>
      <c r="S112" s="30"/>
      <c r="T112" s="31"/>
      <c r="U112" s="31"/>
      <c r="V112" s="31"/>
      <c r="W112" s="30"/>
      <c r="X112" s="30"/>
      <c r="Y112" s="31"/>
      <c r="Z112" s="30"/>
    </row>
    <row r="113" spans="2:31" ht="34.5" customHeight="1" thickBot="1">
      <c r="B113" s="22"/>
      <c r="C113" s="22"/>
      <c r="D113" s="214">
        <f>Eingabe!$U$3</f>
        <v>43228</v>
      </c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6"/>
      <c r="P113" s="22"/>
      <c r="S113" s="30"/>
      <c r="T113" s="31"/>
      <c r="U113" s="31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31.5">
      <c r="B114" s="22"/>
      <c r="C114" s="22"/>
      <c r="D114" s="256" t="s">
        <v>0</v>
      </c>
      <c r="E114" s="204" t="s">
        <v>63</v>
      </c>
      <c r="F114" s="204" t="s">
        <v>66</v>
      </c>
      <c r="G114" s="204"/>
      <c r="H114" s="212" t="s">
        <v>67</v>
      </c>
      <c r="I114" s="204" t="s">
        <v>4</v>
      </c>
      <c r="J114" s="204" t="s">
        <v>5</v>
      </c>
      <c r="K114" s="204" t="s">
        <v>6</v>
      </c>
      <c r="L114" s="204" t="s">
        <v>62</v>
      </c>
      <c r="M114" s="217" t="s">
        <v>3</v>
      </c>
      <c r="N114" s="33" t="s">
        <v>60</v>
      </c>
      <c r="O114" s="34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 thickBot="1">
      <c r="B115" s="22"/>
      <c r="C115" s="22"/>
      <c r="D115" s="257"/>
      <c r="E115" s="205"/>
      <c r="F115" s="205"/>
      <c r="G115" s="205"/>
      <c r="H115" s="213"/>
      <c r="I115" s="205"/>
      <c r="J115" s="205"/>
      <c r="K115" s="205"/>
      <c r="L115" s="205"/>
      <c r="M115" s="218"/>
      <c r="N115" s="46" t="s">
        <v>58</v>
      </c>
      <c r="O115" s="47" t="s">
        <v>59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57" t="s">
        <v>7</v>
      </c>
      <c r="E116" s="43" t="str">
        <f>Eingabe!C4</f>
        <v>Thomas Gebhardt</v>
      </c>
      <c r="F116" s="77"/>
      <c r="G116" s="78"/>
      <c r="H116" s="105"/>
      <c r="I116" s="58"/>
      <c r="J116" s="58">
        <f aca="true" t="shared" si="13" ref="J116:J147">K116-I116</f>
        <v>0</v>
      </c>
      <c r="K116" s="128"/>
      <c r="L116" s="49">
        <f>SUM(K116/10)</f>
        <v>0</v>
      </c>
      <c r="M116" s="144">
        <f>Eingabe!U4</f>
        <v>0</v>
      </c>
      <c r="N116" s="148"/>
      <c r="O116" s="151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10" t="s">
        <v>8</v>
      </c>
      <c r="E117" s="42" t="str">
        <f>Eingabe!C5</f>
        <v>Gerhard Fischer </v>
      </c>
      <c r="F117" s="79"/>
      <c r="G117" s="80"/>
      <c r="H117" s="17"/>
      <c r="I117" s="5"/>
      <c r="J117" s="5">
        <f t="shared" si="13"/>
        <v>0</v>
      </c>
      <c r="K117" s="127"/>
      <c r="L117" s="5">
        <f>SUM(K117/10)</f>
        <v>0</v>
      </c>
      <c r="M117" s="142">
        <f>Eingabe!U5</f>
        <v>0</v>
      </c>
      <c r="N117" s="132">
        <f>$K$116-K117</f>
        <v>0</v>
      </c>
      <c r="O117" s="133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11" t="s">
        <v>9</v>
      </c>
      <c r="E118" s="42" t="str">
        <f>Eingabe!C6</f>
        <v>Thomas Sanda</v>
      </c>
      <c r="F118" s="79"/>
      <c r="G118" s="80"/>
      <c r="H118" s="17"/>
      <c r="I118" s="5"/>
      <c r="J118" s="5">
        <f t="shared" si="13"/>
        <v>0</v>
      </c>
      <c r="K118" s="127"/>
      <c r="L118" s="5">
        <f>SUM(K118/10)</f>
        <v>0</v>
      </c>
      <c r="M118" s="142">
        <f>Eingabe!U6</f>
        <v>0</v>
      </c>
      <c r="N118" s="134">
        <f aca="true" t="shared" si="14" ref="N118:N165">$K$116-K118</f>
        <v>0</v>
      </c>
      <c r="O118" s="135">
        <f aca="true" t="shared" si="15" ref="O118:O165">SUM(K117-K118)</f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10</v>
      </c>
      <c r="E119" s="42" t="str">
        <f>Eingabe!C7</f>
        <v>Walter Müllner </v>
      </c>
      <c r="F119" s="79"/>
      <c r="G119" s="80"/>
      <c r="H119" s="17"/>
      <c r="I119" s="5"/>
      <c r="J119" s="5">
        <f t="shared" si="13"/>
        <v>0</v>
      </c>
      <c r="K119" s="127"/>
      <c r="L119" s="5">
        <f aca="true" t="shared" si="16" ref="L119:L165">SUM(K119/10)</f>
        <v>0</v>
      </c>
      <c r="M119" s="142">
        <f>Eingabe!U7</f>
        <v>0</v>
      </c>
      <c r="N119" s="127">
        <f t="shared" si="14"/>
        <v>0</v>
      </c>
      <c r="O119" s="137">
        <f t="shared" si="15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11</v>
      </c>
      <c r="E120" s="42" t="str">
        <f>Eingabe!C8</f>
        <v>Gabi Krausler</v>
      </c>
      <c r="F120" s="79"/>
      <c r="G120" s="80"/>
      <c r="H120" s="17"/>
      <c r="I120" s="5"/>
      <c r="J120" s="5">
        <f t="shared" si="13"/>
        <v>0</v>
      </c>
      <c r="K120" s="127"/>
      <c r="L120" s="5">
        <f t="shared" si="16"/>
        <v>0</v>
      </c>
      <c r="M120" s="142">
        <f>Eingabe!U8</f>
        <v>0</v>
      </c>
      <c r="N120" s="127">
        <f t="shared" si="14"/>
        <v>0</v>
      </c>
      <c r="O120" s="137">
        <f t="shared" si="15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12</v>
      </c>
      <c r="E121" s="42" t="str">
        <f>Eingabe!C9</f>
        <v>Peter Siding </v>
      </c>
      <c r="F121" s="79"/>
      <c r="G121" s="80"/>
      <c r="H121" s="17"/>
      <c r="I121" s="5"/>
      <c r="J121" s="5">
        <f t="shared" si="13"/>
        <v>0</v>
      </c>
      <c r="K121" s="127"/>
      <c r="L121" s="5">
        <f t="shared" si="16"/>
        <v>0</v>
      </c>
      <c r="M121" s="142">
        <f>Eingabe!U9</f>
        <v>0</v>
      </c>
      <c r="N121" s="127">
        <f t="shared" si="14"/>
        <v>0</v>
      </c>
      <c r="O121" s="137">
        <f t="shared" si="15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13</v>
      </c>
      <c r="E122" s="42" t="str">
        <f>Eingabe!C10</f>
        <v>Thomas Nowak </v>
      </c>
      <c r="F122" s="79"/>
      <c r="G122" s="80"/>
      <c r="H122" s="17"/>
      <c r="I122" s="5"/>
      <c r="J122" s="5">
        <f t="shared" si="13"/>
        <v>0</v>
      </c>
      <c r="K122" s="127"/>
      <c r="L122" s="5">
        <f t="shared" si="16"/>
        <v>0</v>
      </c>
      <c r="M122" s="142">
        <f>Eingabe!U10</f>
        <v>0</v>
      </c>
      <c r="N122" s="127">
        <f t="shared" si="14"/>
        <v>0</v>
      </c>
      <c r="O122" s="137">
        <f t="shared" si="15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14</v>
      </c>
      <c r="E123" s="42" t="str">
        <f>Eingabe!C11</f>
        <v>Franz Wessely</v>
      </c>
      <c r="F123" s="79"/>
      <c r="G123" s="80"/>
      <c r="H123" s="17"/>
      <c r="I123" s="5"/>
      <c r="J123" s="5">
        <f t="shared" si="13"/>
        <v>0</v>
      </c>
      <c r="K123" s="127"/>
      <c r="L123" s="5">
        <f t="shared" si="16"/>
        <v>0</v>
      </c>
      <c r="M123" s="142">
        <f>Eingabe!U11</f>
        <v>0</v>
      </c>
      <c r="N123" s="127">
        <f t="shared" si="14"/>
        <v>0</v>
      </c>
      <c r="O123" s="137">
        <f t="shared" si="15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15</v>
      </c>
      <c r="E124" s="42" t="str">
        <f>Eingabe!C12</f>
        <v>Martin Leo Gruber</v>
      </c>
      <c r="F124" s="79"/>
      <c r="G124" s="80"/>
      <c r="H124" s="17"/>
      <c r="I124" s="5"/>
      <c r="J124" s="5">
        <f t="shared" si="13"/>
        <v>0</v>
      </c>
      <c r="K124" s="127"/>
      <c r="L124" s="5">
        <f t="shared" si="16"/>
        <v>0</v>
      </c>
      <c r="M124" s="142">
        <f>Eingabe!U12</f>
        <v>0</v>
      </c>
      <c r="N124" s="127">
        <f t="shared" si="14"/>
        <v>0</v>
      </c>
      <c r="O124" s="137">
        <f t="shared" si="15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16</v>
      </c>
      <c r="E125" s="42" t="str">
        <f>Eingabe!C13</f>
        <v>Kurt Reznicek</v>
      </c>
      <c r="F125" s="79"/>
      <c r="G125" s="80"/>
      <c r="H125" s="17"/>
      <c r="I125" s="5"/>
      <c r="J125" s="5">
        <f t="shared" si="13"/>
        <v>0</v>
      </c>
      <c r="K125" s="127"/>
      <c r="L125" s="5">
        <f t="shared" si="16"/>
        <v>0</v>
      </c>
      <c r="M125" s="142">
        <f>Eingabe!U13</f>
        <v>0</v>
      </c>
      <c r="N125" s="127">
        <f t="shared" si="14"/>
        <v>0</v>
      </c>
      <c r="O125" s="137">
        <f t="shared" si="15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17</v>
      </c>
      <c r="E126" s="42" t="str">
        <f>Eingabe!C14</f>
        <v>Roland Dobritzhofer</v>
      </c>
      <c r="F126" s="79"/>
      <c r="G126" s="80"/>
      <c r="H126" s="17"/>
      <c r="I126" s="5"/>
      <c r="J126" s="5">
        <f t="shared" si="13"/>
        <v>0</v>
      </c>
      <c r="K126" s="127"/>
      <c r="L126" s="5">
        <f t="shared" si="16"/>
        <v>0</v>
      </c>
      <c r="M126" s="142">
        <f>Eingabe!U14</f>
        <v>0</v>
      </c>
      <c r="N126" s="127">
        <f t="shared" si="14"/>
        <v>0</v>
      </c>
      <c r="O126" s="137">
        <f t="shared" si="15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18</v>
      </c>
      <c r="E127" s="42" t="str">
        <f>Eingabe!C15</f>
        <v>Rudolf Muhr</v>
      </c>
      <c r="F127" s="79"/>
      <c r="G127" s="80"/>
      <c r="H127" s="17"/>
      <c r="I127" s="5"/>
      <c r="J127" s="5">
        <f t="shared" si="13"/>
        <v>0</v>
      </c>
      <c r="K127" s="127"/>
      <c r="L127" s="5">
        <f t="shared" si="16"/>
        <v>0</v>
      </c>
      <c r="M127" s="142">
        <f>Eingabe!U15</f>
        <v>0</v>
      </c>
      <c r="N127" s="127">
        <f t="shared" si="14"/>
        <v>0</v>
      </c>
      <c r="O127" s="137">
        <f t="shared" si="15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19</v>
      </c>
      <c r="E128" s="42">
        <f>Eingabe!C16</f>
        <v>13</v>
      </c>
      <c r="F128" s="79"/>
      <c r="G128" s="80"/>
      <c r="H128" s="17"/>
      <c r="I128" s="5"/>
      <c r="J128" s="5">
        <f t="shared" si="13"/>
        <v>0</v>
      </c>
      <c r="K128" s="127"/>
      <c r="L128" s="5">
        <f t="shared" si="16"/>
        <v>0</v>
      </c>
      <c r="M128" s="142">
        <f>Eingabe!U16</f>
        <v>0</v>
      </c>
      <c r="N128" s="127">
        <f t="shared" si="14"/>
        <v>0</v>
      </c>
      <c r="O128" s="137">
        <f t="shared" si="15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20</v>
      </c>
      <c r="E129" s="42">
        <f>Eingabe!C17</f>
        <v>14</v>
      </c>
      <c r="F129" s="79"/>
      <c r="G129" s="80"/>
      <c r="H129" s="17"/>
      <c r="I129" s="5"/>
      <c r="J129" s="5">
        <f t="shared" si="13"/>
        <v>0</v>
      </c>
      <c r="K129" s="127"/>
      <c r="L129" s="5">
        <f t="shared" si="16"/>
        <v>0</v>
      </c>
      <c r="M129" s="142">
        <f>Eingabe!U17</f>
        <v>0</v>
      </c>
      <c r="N129" s="127">
        <f t="shared" si="14"/>
        <v>0</v>
      </c>
      <c r="O129" s="137">
        <f t="shared" si="15"/>
        <v>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21</v>
      </c>
      <c r="E130" s="42">
        <f>Eingabe!C18</f>
        <v>15</v>
      </c>
      <c r="F130" s="79"/>
      <c r="G130" s="80"/>
      <c r="H130" s="17"/>
      <c r="I130" s="5"/>
      <c r="J130" s="5">
        <f t="shared" si="13"/>
        <v>0</v>
      </c>
      <c r="K130" s="127"/>
      <c r="L130" s="5">
        <f t="shared" si="16"/>
        <v>0</v>
      </c>
      <c r="M130" s="142">
        <f>Eingabe!U18</f>
        <v>0</v>
      </c>
      <c r="N130" s="127">
        <f t="shared" si="14"/>
        <v>0</v>
      </c>
      <c r="O130" s="137">
        <f t="shared" si="15"/>
        <v>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22</v>
      </c>
      <c r="E131" s="42">
        <f>Eingabe!C19</f>
        <v>16</v>
      </c>
      <c r="F131" s="79"/>
      <c r="G131" s="80"/>
      <c r="H131" s="17"/>
      <c r="I131" s="5"/>
      <c r="J131" s="5">
        <f t="shared" si="13"/>
        <v>0</v>
      </c>
      <c r="K131" s="127"/>
      <c r="L131" s="5">
        <f t="shared" si="16"/>
        <v>0</v>
      </c>
      <c r="M131" s="142">
        <f>Eingabe!U19</f>
        <v>0</v>
      </c>
      <c r="N131" s="127">
        <f t="shared" si="14"/>
        <v>0</v>
      </c>
      <c r="O131" s="137">
        <f t="shared" si="15"/>
        <v>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23</v>
      </c>
      <c r="E132" s="42">
        <f>Eingabe!C20</f>
        <v>17</v>
      </c>
      <c r="F132" s="79"/>
      <c r="G132" s="80"/>
      <c r="H132" s="17"/>
      <c r="I132" s="5"/>
      <c r="J132" s="5">
        <f t="shared" si="13"/>
        <v>0</v>
      </c>
      <c r="K132" s="127"/>
      <c r="L132" s="5">
        <f t="shared" si="16"/>
        <v>0</v>
      </c>
      <c r="M132" s="142">
        <f>Eingabe!U20</f>
        <v>0</v>
      </c>
      <c r="N132" s="127">
        <f t="shared" si="14"/>
        <v>0</v>
      </c>
      <c r="O132" s="137">
        <f t="shared" si="15"/>
        <v>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24</v>
      </c>
      <c r="E133" s="42">
        <f>Eingabe!C21</f>
        <v>18</v>
      </c>
      <c r="F133" s="79"/>
      <c r="G133" s="80"/>
      <c r="H133" s="17"/>
      <c r="I133" s="5"/>
      <c r="J133" s="5">
        <f t="shared" si="13"/>
        <v>0</v>
      </c>
      <c r="K133" s="127"/>
      <c r="L133" s="5">
        <f t="shared" si="16"/>
        <v>0</v>
      </c>
      <c r="M133" s="142">
        <f>Eingabe!U21</f>
        <v>0</v>
      </c>
      <c r="N133" s="127">
        <f t="shared" si="14"/>
        <v>0</v>
      </c>
      <c r="O133" s="137">
        <f t="shared" si="15"/>
        <v>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25</v>
      </c>
      <c r="E134" s="42">
        <f>Eingabe!C22</f>
        <v>19</v>
      </c>
      <c r="F134" s="79"/>
      <c r="G134" s="80"/>
      <c r="H134" s="17"/>
      <c r="I134" s="5"/>
      <c r="J134" s="5">
        <f t="shared" si="13"/>
        <v>0</v>
      </c>
      <c r="K134" s="127"/>
      <c r="L134" s="5">
        <f t="shared" si="16"/>
        <v>0</v>
      </c>
      <c r="M134" s="142">
        <f>Eingabe!U22</f>
        <v>0</v>
      </c>
      <c r="N134" s="127">
        <f t="shared" si="14"/>
        <v>0</v>
      </c>
      <c r="O134" s="137">
        <f t="shared" si="15"/>
        <v>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26</v>
      </c>
      <c r="E135" s="42">
        <f>Eingabe!C23</f>
        <v>20</v>
      </c>
      <c r="F135" s="79"/>
      <c r="G135" s="80"/>
      <c r="H135" s="17"/>
      <c r="I135" s="5"/>
      <c r="J135" s="5">
        <f t="shared" si="13"/>
        <v>0</v>
      </c>
      <c r="K135" s="127"/>
      <c r="L135" s="5">
        <f t="shared" si="16"/>
        <v>0</v>
      </c>
      <c r="M135" s="142">
        <f>Eingabe!U23</f>
        <v>0</v>
      </c>
      <c r="N135" s="127">
        <f t="shared" si="14"/>
        <v>0</v>
      </c>
      <c r="O135" s="137">
        <f t="shared" si="15"/>
        <v>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27</v>
      </c>
      <c r="E136" s="42">
        <f>Eingabe!C24</f>
        <v>21</v>
      </c>
      <c r="F136" s="79"/>
      <c r="G136" s="80"/>
      <c r="H136" s="17"/>
      <c r="I136" s="5"/>
      <c r="J136" s="5">
        <f t="shared" si="13"/>
        <v>0</v>
      </c>
      <c r="K136" s="127"/>
      <c r="L136" s="5">
        <f t="shared" si="16"/>
        <v>0</v>
      </c>
      <c r="M136" s="142">
        <f>Eingabe!U24</f>
        <v>0</v>
      </c>
      <c r="N136" s="127">
        <f t="shared" si="14"/>
        <v>0</v>
      </c>
      <c r="O136" s="137">
        <f t="shared" si="15"/>
        <v>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28</v>
      </c>
      <c r="E137" s="42">
        <f>Eingabe!C25</f>
        <v>22</v>
      </c>
      <c r="F137" s="79"/>
      <c r="G137" s="80"/>
      <c r="H137" s="17"/>
      <c r="I137" s="5"/>
      <c r="J137" s="5">
        <f t="shared" si="13"/>
        <v>0</v>
      </c>
      <c r="K137" s="127"/>
      <c r="L137" s="5">
        <f t="shared" si="16"/>
        <v>0</v>
      </c>
      <c r="M137" s="142">
        <f>Eingabe!U25</f>
        <v>0</v>
      </c>
      <c r="N137" s="127">
        <f t="shared" si="14"/>
        <v>0</v>
      </c>
      <c r="O137" s="137">
        <f t="shared" si="15"/>
        <v>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29</v>
      </c>
      <c r="E138" s="42">
        <f>Eingabe!C26</f>
        <v>23</v>
      </c>
      <c r="F138" s="79"/>
      <c r="G138" s="80"/>
      <c r="H138" s="17"/>
      <c r="I138" s="5"/>
      <c r="J138" s="5">
        <f t="shared" si="13"/>
        <v>0</v>
      </c>
      <c r="K138" s="127"/>
      <c r="L138" s="5">
        <f t="shared" si="16"/>
        <v>0</v>
      </c>
      <c r="M138" s="142">
        <f>Eingabe!U26</f>
        <v>0</v>
      </c>
      <c r="N138" s="127">
        <f t="shared" si="14"/>
        <v>0</v>
      </c>
      <c r="O138" s="137">
        <f t="shared" si="15"/>
        <v>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30</v>
      </c>
      <c r="E139" s="42">
        <f>Eingabe!C27</f>
        <v>24</v>
      </c>
      <c r="F139" s="79"/>
      <c r="G139" s="80"/>
      <c r="H139" s="17"/>
      <c r="I139" s="5"/>
      <c r="J139" s="5">
        <f t="shared" si="13"/>
        <v>0</v>
      </c>
      <c r="K139" s="127"/>
      <c r="L139" s="5">
        <f t="shared" si="16"/>
        <v>0</v>
      </c>
      <c r="M139" s="142">
        <f>Eingabe!U27</f>
        <v>0</v>
      </c>
      <c r="N139" s="127">
        <f t="shared" si="14"/>
        <v>0</v>
      </c>
      <c r="O139" s="137">
        <f t="shared" si="15"/>
        <v>0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31</v>
      </c>
      <c r="E140" s="42">
        <f>Eingabe!C28</f>
        <v>25</v>
      </c>
      <c r="F140" s="79"/>
      <c r="G140" s="80"/>
      <c r="H140" s="17"/>
      <c r="I140" s="5"/>
      <c r="J140" s="5">
        <f t="shared" si="13"/>
        <v>0</v>
      </c>
      <c r="K140" s="127"/>
      <c r="L140" s="5">
        <f t="shared" si="16"/>
        <v>0</v>
      </c>
      <c r="M140" s="142">
        <f>Eingabe!U28</f>
        <v>0</v>
      </c>
      <c r="N140" s="127">
        <f t="shared" si="14"/>
        <v>0</v>
      </c>
      <c r="O140" s="137">
        <f t="shared" si="15"/>
        <v>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32</v>
      </c>
      <c r="E141" s="42">
        <f>Eingabe!C29</f>
        <v>26</v>
      </c>
      <c r="F141" s="79"/>
      <c r="G141" s="80"/>
      <c r="H141" s="17"/>
      <c r="I141" s="5"/>
      <c r="J141" s="5">
        <f t="shared" si="13"/>
        <v>0</v>
      </c>
      <c r="K141" s="127"/>
      <c r="L141" s="5">
        <f t="shared" si="16"/>
        <v>0</v>
      </c>
      <c r="M141" s="142">
        <f>Eingabe!U29</f>
        <v>0</v>
      </c>
      <c r="N141" s="127">
        <f t="shared" si="14"/>
        <v>0</v>
      </c>
      <c r="O141" s="137">
        <f t="shared" si="15"/>
        <v>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33</v>
      </c>
      <c r="E142" s="42">
        <f>Eingabe!C30</f>
        <v>27</v>
      </c>
      <c r="F142" s="79"/>
      <c r="G142" s="80"/>
      <c r="H142" s="17"/>
      <c r="I142" s="5"/>
      <c r="J142" s="5">
        <f t="shared" si="13"/>
        <v>0</v>
      </c>
      <c r="K142" s="127"/>
      <c r="L142" s="5">
        <f t="shared" si="16"/>
        <v>0</v>
      </c>
      <c r="M142" s="142">
        <f>Eingabe!U30</f>
        <v>0</v>
      </c>
      <c r="N142" s="127">
        <f t="shared" si="14"/>
        <v>0</v>
      </c>
      <c r="O142" s="137">
        <f t="shared" si="15"/>
        <v>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34</v>
      </c>
      <c r="E143" s="42">
        <f>Eingabe!C31</f>
        <v>28</v>
      </c>
      <c r="F143" s="79"/>
      <c r="G143" s="80"/>
      <c r="H143" s="17"/>
      <c r="I143" s="5"/>
      <c r="J143" s="5">
        <f t="shared" si="13"/>
        <v>0</v>
      </c>
      <c r="K143" s="127"/>
      <c r="L143" s="5">
        <f t="shared" si="16"/>
        <v>0</v>
      </c>
      <c r="M143" s="142">
        <f>Eingabe!U31</f>
        <v>0</v>
      </c>
      <c r="N143" s="127">
        <f t="shared" si="14"/>
        <v>0</v>
      </c>
      <c r="O143" s="137">
        <f t="shared" si="15"/>
        <v>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35</v>
      </c>
      <c r="E144" s="42">
        <f>Eingabe!C32</f>
        <v>29</v>
      </c>
      <c r="F144" s="79"/>
      <c r="G144" s="80"/>
      <c r="H144" s="17"/>
      <c r="I144" s="5"/>
      <c r="J144" s="5">
        <f t="shared" si="13"/>
        <v>0</v>
      </c>
      <c r="K144" s="127"/>
      <c r="L144" s="5">
        <f t="shared" si="16"/>
        <v>0</v>
      </c>
      <c r="M144" s="142">
        <f>Eingabe!U32</f>
        <v>0</v>
      </c>
      <c r="N144" s="127">
        <f t="shared" si="14"/>
        <v>0</v>
      </c>
      <c r="O144" s="137">
        <f t="shared" si="15"/>
        <v>0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36</v>
      </c>
      <c r="E145" s="42">
        <f>Eingabe!C33</f>
        <v>30</v>
      </c>
      <c r="F145" s="79"/>
      <c r="G145" s="80"/>
      <c r="H145" s="17"/>
      <c r="I145" s="5"/>
      <c r="J145" s="5">
        <f t="shared" si="13"/>
        <v>0</v>
      </c>
      <c r="K145" s="127"/>
      <c r="L145" s="5">
        <f t="shared" si="16"/>
        <v>0</v>
      </c>
      <c r="M145" s="142">
        <f>Eingabe!U33</f>
        <v>0</v>
      </c>
      <c r="N145" s="127">
        <f t="shared" si="14"/>
        <v>0</v>
      </c>
      <c r="O145" s="137">
        <f t="shared" si="15"/>
        <v>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37</v>
      </c>
      <c r="E146" s="42">
        <f>Eingabe!C34</f>
        <v>31</v>
      </c>
      <c r="F146" s="79"/>
      <c r="G146" s="80"/>
      <c r="H146" s="17"/>
      <c r="I146" s="5"/>
      <c r="J146" s="5">
        <f t="shared" si="13"/>
        <v>0</v>
      </c>
      <c r="K146" s="127"/>
      <c r="L146" s="5">
        <f t="shared" si="16"/>
        <v>0</v>
      </c>
      <c r="M146" s="142">
        <f>Eingabe!U34</f>
        <v>0</v>
      </c>
      <c r="N146" s="127">
        <f t="shared" si="14"/>
        <v>0</v>
      </c>
      <c r="O146" s="137">
        <f t="shared" si="15"/>
        <v>0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38</v>
      </c>
      <c r="E147" s="42">
        <f>Eingabe!C35</f>
        <v>32</v>
      </c>
      <c r="F147" s="79"/>
      <c r="G147" s="80"/>
      <c r="H147" s="17"/>
      <c r="I147" s="5"/>
      <c r="J147" s="5">
        <f t="shared" si="13"/>
        <v>0</v>
      </c>
      <c r="K147" s="127"/>
      <c r="L147" s="5">
        <f t="shared" si="16"/>
        <v>0</v>
      </c>
      <c r="M147" s="142">
        <f>Eingabe!U35</f>
        <v>0</v>
      </c>
      <c r="N147" s="127">
        <f t="shared" si="14"/>
        <v>0</v>
      </c>
      <c r="O147" s="137">
        <f t="shared" si="15"/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39</v>
      </c>
      <c r="E148" s="42">
        <f>Eingabe!C36</f>
        <v>33</v>
      </c>
      <c r="F148" s="79"/>
      <c r="G148" s="80"/>
      <c r="H148" s="17"/>
      <c r="I148" s="5"/>
      <c r="J148" s="5">
        <f aca="true" t="shared" si="17" ref="J148:J165">K148-I148</f>
        <v>0</v>
      </c>
      <c r="K148" s="127"/>
      <c r="L148" s="5">
        <f t="shared" si="16"/>
        <v>0</v>
      </c>
      <c r="M148" s="142">
        <f>Eingabe!U36</f>
        <v>0</v>
      </c>
      <c r="N148" s="127">
        <f t="shared" si="14"/>
        <v>0</v>
      </c>
      <c r="O148" s="137">
        <f t="shared" si="15"/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40</v>
      </c>
      <c r="E149" s="42">
        <f>Eingabe!C37</f>
        <v>34</v>
      </c>
      <c r="F149" s="79"/>
      <c r="G149" s="80"/>
      <c r="H149" s="17"/>
      <c r="I149" s="5"/>
      <c r="J149" s="5">
        <f t="shared" si="17"/>
        <v>0</v>
      </c>
      <c r="K149" s="127"/>
      <c r="L149" s="5">
        <f t="shared" si="16"/>
        <v>0</v>
      </c>
      <c r="M149" s="142">
        <f>Eingabe!U37</f>
        <v>0</v>
      </c>
      <c r="N149" s="127">
        <f t="shared" si="14"/>
        <v>0</v>
      </c>
      <c r="O149" s="137">
        <f t="shared" si="15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41</v>
      </c>
      <c r="E150" s="42">
        <f>Eingabe!C38</f>
        <v>35</v>
      </c>
      <c r="F150" s="79"/>
      <c r="G150" s="80"/>
      <c r="H150" s="17"/>
      <c r="I150" s="5"/>
      <c r="J150" s="5">
        <f t="shared" si="17"/>
        <v>0</v>
      </c>
      <c r="K150" s="127"/>
      <c r="L150" s="5">
        <f t="shared" si="16"/>
        <v>0</v>
      </c>
      <c r="M150" s="142">
        <f>Eingabe!U38</f>
        <v>0</v>
      </c>
      <c r="N150" s="127">
        <f t="shared" si="14"/>
        <v>0</v>
      </c>
      <c r="O150" s="137">
        <f t="shared" si="15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42</v>
      </c>
      <c r="E151" s="42">
        <f>Eingabe!C39</f>
        <v>36</v>
      </c>
      <c r="F151" s="79"/>
      <c r="G151" s="80"/>
      <c r="H151" s="17"/>
      <c r="I151" s="5"/>
      <c r="J151" s="5">
        <f t="shared" si="17"/>
        <v>0</v>
      </c>
      <c r="K151" s="127"/>
      <c r="L151" s="5">
        <f t="shared" si="16"/>
        <v>0</v>
      </c>
      <c r="M151" s="142">
        <f>Eingabe!U39</f>
        <v>0</v>
      </c>
      <c r="N151" s="127">
        <f t="shared" si="14"/>
        <v>0</v>
      </c>
      <c r="O151" s="137">
        <f t="shared" si="15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43</v>
      </c>
      <c r="E152" s="42">
        <f>Eingabe!C40</f>
        <v>37</v>
      </c>
      <c r="F152" s="79"/>
      <c r="G152" s="80"/>
      <c r="H152" s="17"/>
      <c r="I152" s="5"/>
      <c r="J152" s="5">
        <f t="shared" si="17"/>
        <v>0</v>
      </c>
      <c r="K152" s="127"/>
      <c r="L152" s="5">
        <f t="shared" si="16"/>
        <v>0</v>
      </c>
      <c r="M152" s="142">
        <f>Eingabe!U40</f>
        <v>0</v>
      </c>
      <c r="N152" s="127">
        <f t="shared" si="14"/>
        <v>0</v>
      </c>
      <c r="O152" s="137">
        <f t="shared" si="15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44</v>
      </c>
      <c r="E153" s="42">
        <f>Eingabe!C41</f>
        <v>38</v>
      </c>
      <c r="F153" s="79"/>
      <c r="G153" s="80"/>
      <c r="H153" s="17"/>
      <c r="I153" s="5"/>
      <c r="J153" s="5">
        <f t="shared" si="17"/>
        <v>0</v>
      </c>
      <c r="K153" s="127"/>
      <c r="L153" s="5">
        <f t="shared" si="16"/>
        <v>0</v>
      </c>
      <c r="M153" s="142">
        <f>Eingabe!U41</f>
        <v>0</v>
      </c>
      <c r="N153" s="127">
        <f t="shared" si="14"/>
        <v>0</v>
      </c>
      <c r="O153" s="137">
        <f t="shared" si="15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45</v>
      </c>
      <c r="E154" s="42">
        <f>Eingabe!C42</f>
        <v>39</v>
      </c>
      <c r="F154" s="79"/>
      <c r="G154" s="80"/>
      <c r="H154" s="17"/>
      <c r="I154" s="5"/>
      <c r="J154" s="5">
        <f t="shared" si="17"/>
        <v>0</v>
      </c>
      <c r="K154" s="127"/>
      <c r="L154" s="5">
        <f t="shared" si="16"/>
        <v>0</v>
      </c>
      <c r="M154" s="142">
        <f>Eingabe!U42</f>
        <v>0</v>
      </c>
      <c r="N154" s="127">
        <f t="shared" si="14"/>
        <v>0</v>
      </c>
      <c r="O154" s="137">
        <f t="shared" si="15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46</v>
      </c>
      <c r="E155" s="42">
        <f>Eingabe!C43</f>
        <v>40</v>
      </c>
      <c r="F155" s="79"/>
      <c r="G155" s="80"/>
      <c r="H155" s="17"/>
      <c r="I155" s="5"/>
      <c r="J155" s="5">
        <f t="shared" si="17"/>
        <v>0</v>
      </c>
      <c r="K155" s="127"/>
      <c r="L155" s="5">
        <f t="shared" si="16"/>
        <v>0</v>
      </c>
      <c r="M155" s="142">
        <f>Eingabe!U43</f>
        <v>0</v>
      </c>
      <c r="N155" s="127">
        <f t="shared" si="14"/>
        <v>0</v>
      </c>
      <c r="O155" s="137">
        <f t="shared" si="15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47</v>
      </c>
      <c r="E156" s="42">
        <f>Eingabe!C44</f>
        <v>41</v>
      </c>
      <c r="F156" s="79"/>
      <c r="G156" s="80"/>
      <c r="H156" s="17"/>
      <c r="I156" s="5"/>
      <c r="J156" s="5">
        <f t="shared" si="17"/>
        <v>0</v>
      </c>
      <c r="K156" s="127"/>
      <c r="L156" s="5">
        <f t="shared" si="16"/>
        <v>0</v>
      </c>
      <c r="M156" s="142">
        <f>Eingabe!U44</f>
        <v>0</v>
      </c>
      <c r="N156" s="127">
        <f t="shared" si="14"/>
        <v>0</v>
      </c>
      <c r="O156" s="137">
        <f t="shared" si="15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48</v>
      </c>
      <c r="E157" s="42">
        <f>Eingabe!C45</f>
        <v>42</v>
      </c>
      <c r="F157" s="79"/>
      <c r="G157" s="80"/>
      <c r="H157" s="17"/>
      <c r="I157" s="5"/>
      <c r="J157" s="5">
        <f t="shared" si="17"/>
        <v>0</v>
      </c>
      <c r="K157" s="127"/>
      <c r="L157" s="5">
        <f t="shared" si="16"/>
        <v>0</v>
      </c>
      <c r="M157" s="142">
        <f>Eingabe!U45</f>
        <v>0</v>
      </c>
      <c r="N157" s="127">
        <f t="shared" si="14"/>
        <v>0</v>
      </c>
      <c r="O157" s="137">
        <f t="shared" si="15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49</v>
      </c>
      <c r="E158" s="42">
        <f>Eingabe!C46</f>
        <v>43</v>
      </c>
      <c r="F158" s="79"/>
      <c r="G158" s="80"/>
      <c r="H158" s="17"/>
      <c r="I158" s="5"/>
      <c r="J158" s="5">
        <f t="shared" si="17"/>
        <v>0</v>
      </c>
      <c r="K158" s="127"/>
      <c r="L158" s="5">
        <f t="shared" si="16"/>
        <v>0</v>
      </c>
      <c r="M158" s="142">
        <f>Eingabe!U46</f>
        <v>0</v>
      </c>
      <c r="N158" s="127">
        <f t="shared" si="14"/>
        <v>0</v>
      </c>
      <c r="O158" s="137">
        <f t="shared" si="15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50</v>
      </c>
      <c r="E159" s="42">
        <f>Eingabe!C47</f>
        <v>44</v>
      </c>
      <c r="F159" s="79"/>
      <c r="G159" s="80"/>
      <c r="H159" s="17"/>
      <c r="I159" s="5"/>
      <c r="J159" s="5">
        <f t="shared" si="17"/>
        <v>0</v>
      </c>
      <c r="K159" s="127"/>
      <c r="L159" s="5">
        <f t="shared" si="16"/>
        <v>0</v>
      </c>
      <c r="M159" s="142">
        <f>Eingabe!U47</f>
        <v>0</v>
      </c>
      <c r="N159" s="127">
        <f t="shared" si="14"/>
        <v>0</v>
      </c>
      <c r="O159" s="137">
        <f t="shared" si="15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51</v>
      </c>
      <c r="E160" s="42">
        <f>Eingabe!C48</f>
        <v>45</v>
      </c>
      <c r="F160" s="79"/>
      <c r="G160" s="80"/>
      <c r="H160" s="17"/>
      <c r="I160" s="5"/>
      <c r="J160" s="5">
        <f t="shared" si="17"/>
        <v>0</v>
      </c>
      <c r="K160" s="127"/>
      <c r="L160" s="5">
        <f t="shared" si="16"/>
        <v>0</v>
      </c>
      <c r="M160" s="142">
        <f>Eingabe!U48</f>
        <v>0</v>
      </c>
      <c r="N160" s="127">
        <f t="shared" si="14"/>
        <v>0</v>
      </c>
      <c r="O160" s="137">
        <f t="shared" si="15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52</v>
      </c>
      <c r="E161" s="42">
        <f>Eingabe!C49</f>
        <v>46</v>
      </c>
      <c r="F161" s="79"/>
      <c r="G161" s="80"/>
      <c r="H161" s="17"/>
      <c r="I161" s="5"/>
      <c r="J161" s="5">
        <f t="shared" si="17"/>
        <v>0</v>
      </c>
      <c r="K161" s="127"/>
      <c r="L161" s="5">
        <f t="shared" si="16"/>
        <v>0</v>
      </c>
      <c r="M161" s="142">
        <f>Eingabe!U49</f>
        <v>0</v>
      </c>
      <c r="N161" s="127">
        <f t="shared" si="14"/>
        <v>0</v>
      </c>
      <c r="O161" s="137">
        <f t="shared" si="15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53</v>
      </c>
      <c r="E162" s="42">
        <f>Eingabe!C50</f>
        <v>47</v>
      </c>
      <c r="F162" s="79"/>
      <c r="G162" s="80"/>
      <c r="H162" s="17"/>
      <c r="I162" s="5"/>
      <c r="J162" s="5">
        <f t="shared" si="17"/>
        <v>0</v>
      </c>
      <c r="K162" s="127"/>
      <c r="L162" s="5">
        <f t="shared" si="16"/>
        <v>0</v>
      </c>
      <c r="M162" s="142">
        <f>Eingabe!U50</f>
        <v>0</v>
      </c>
      <c r="N162" s="127">
        <f t="shared" si="14"/>
        <v>0</v>
      </c>
      <c r="O162" s="137">
        <f t="shared" si="15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54</v>
      </c>
      <c r="E163" s="42">
        <f>Eingabe!C51</f>
        <v>48</v>
      </c>
      <c r="F163" s="79"/>
      <c r="G163" s="80"/>
      <c r="H163" s="17"/>
      <c r="I163" s="5"/>
      <c r="J163" s="5">
        <f t="shared" si="17"/>
        <v>0</v>
      </c>
      <c r="K163" s="127"/>
      <c r="L163" s="5">
        <f t="shared" si="16"/>
        <v>0</v>
      </c>
      <c r="M163" s="142">
        <f>Eingabe!U51</f>
        <v>0</v>
      </c>
      <c r="N163" s="127">
        <f t="shared" si="14"/>
        <v>0</v>
      </c>
      <c r="O163" s="137">
        <f t="shared" si="15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55</v>
      </c>
      <c r="E164" s="42">
        <f>Eingabe!C52</f>
        <v>49</v>
      </c>
      <c r="F164" s="79"/>
      <c r="G164" s="80"/>
      <c r="H164" s="17"/>
      <c r="I164" s="5"/>
      <c r="J164" s="5">
        <f t="shared" si="17"/>
        <v>0</v>
      </c>
      <c r="K164" s="127"/>
      <c r="L164" s="5">
        <f t="shared" si="16"/>
        <v>0</v>
      </c>
      <c r="M164" s="142">
        <f>Eingabe!U52</f>
        <v>0</v>
      </c>
      <c r="N164" s="127">
        <f t="shared" si="14"/>
        <v>0</v>
      </c>
      <c r="O164" s="137">
        <f t="shared" si="15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 thickBot="1">
      <c r="B165" s="22"/>
      <c r="C165" s="22"/>
      <c r="D165" s="18" t="s">
        <v>56</v>
      </c>
      <c r="E165" s="43">
        <f>Eingabe!C53</f>
        <v>50</v>
      </c>
      <c r="F165" s="81"/>
      <c r="G165" s="82"/>
      <c r="H165" s="129"/>
      <c r="I165" s="20"/>
      <c r="J165" s="20">
        <f t="shared" si="17"/>
        <v>0</v>
      </c>
      <c r="K165" s="130"/>
      <c r="L165" s="5">
        <f t="shared" si="16"/>
        <v>0</v>
      </c>
      <c r="M165" s="145">
        <f>Eingabe!U53</f>
        <v>0</v>
      </c>
      <c r="N165" s="127">
        <f t="shared" si="14"/>
        <v>0</v>
      </c>
      <c r="O165" s="152">
        <f t="shared" si="15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 thickBot="1">
      <c r="B166" s="22"/>
      <c r="C166" s="22"/>
      <c r="D166" s="250" t="str">
        <f>Eingabe!$B$54</f>
        <v>Punktevergabe: 30,29,28,27,26,25,24,23,22,21,20,19,18,17,16,15,14,13,12,11,10,9,8,7,6,5,4,3,2,1</v>
      </c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2"/>
      <c r="P166" s="22"/>
      <c r="S166" s="30"/>
      <c r="T166" s="31"/>
      <c r="U166" s="31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22"/>
      <c r="E167" s="22"/>
      <c r="F167" s="41"/>
      <c r="G167" s="22"/>
      <c r="H167" s="22"/>
      <c r="I167" s="22"/>
      <c r="J167" s="22"/>
      <c r="K167" s="22"/>
      <c r="L167" s="22"/>
      <c r="M167" s="124"/>
      <c r="N167" s="124"/>
      <c r="O167" s="124"/>
      <c r="P167" s="22"/>
      <c r="S167" s="30"/>
      <c r="T167" s="31"/>
      <c r="U167" s="31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31"/>
      <c r="E168" s="84"/>
      <c r="F168" s="121"/>
      <c r="G168" s="121" t="s">
        <v>68</v>
      </c>
      <c r="H168" s="32"/>
      <c r="I168" s="116">
        <v>1</v>
      </c>
      <c r="J168" s="117">
        <v>2</v>
      </c>
      <c r="K168" s="22"/>
      <c r="L168" s="100" t="s">
        <v>130</v>
      </c>
      <c r="M168" s="101"/>
      <c r="N168" s="143" t="s">
        <v>131</v>
      </c>
      <c r="O168" s="153"/>
      <c r="P168" s="31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27"/>
      <c r="E169" s="84"/>
      <c r="F169" s="121"/>
      <c r="G169" s="121" t="s">
        <v>68</v>
      </c>
      <c r="H169" s="32"/>
      <c r="I169" s="118">
        <v>3</v>
      </c>
      <c r="J169" s="119">
        <v>4</v>
      </c>
      <c r="K169" s="22"/>
      <c r="L169" s="102" t="s">
        <v>132</v>
      </c>
      <c r="M169" s="100" t="s">
        <v>4</v>
      </c>
      <c r="N169" s="143" t="s">
        <v>133</v>
      </c>
      <c r="O169" s="153"/>
      <c r="P169" s="31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27"/>
      <c r="E170" s="84"/>
      <c r="F170" s="121"/>
      <c r="G170" s="121" t="s">
        <v>68</v>
      </c>
      <c r="H170" s="32"/>
      <c r="I170" s="120">
        <v>5</v>
      </c>
      <c r="J170" s="31"/>
      <c r="K170" s="22"/>
      <c r="L170" s="100" t="s">
        <v>132</v>
      </c>
      <c r="M170" s="100" t="s">
        <v>5</v>
      </c>
      <c r="N170" s="143" t="s">
        <v>133</v>
      </c>
      <c r="O170" s="153"/>
      <c r="P170" s="31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26" ht="26.25" customHeight="1">
      <c r="B171" s="22"/>
      <c r="C171" s="27"/>
      <c r="D171" s="27"/>
      <c r="E171" s="45"/>
      <c r="F171" s="36"/>
      <c r="G171" s="36"/>
      <c r="H171" s="37"/>
      <c r="I171" s="38"/>
      <c r="J171" s="22"/>
      <c r="K171" s="22"/>
      <c r="L171" s="22"/>
      <c r="M171" s="124"/>
      <c r="N171" s="124"/>
      <c r="O171" s="124"/>
      <c r="P171" s="22"/>
      <c r="S171" s="30"/>
      <c r="T171" s="31"/>
      <c r="U171" s="31"/>
      <c r="V171" s="31"/>
      <c r="W171" s="30"/>
      <c r="X171" s="30"/>
      <c r="Y171" s="31"/>
      <c r="Z171" s="30"/>
    </row>
    <row r="172" spans="2:26" ht="26.25" customHeight="1" thickBot="1">
      <c r="B172" s="22"/>
      <c r="C172" s="22"/>
      <c r="D172" s="22"/>
      <c r="E172" s="41"/>
      <c r="F172" s="22"/>
      <c r="G172" s="22"/>
      <c r="H172" s="22"/>
      <c r="I172" s="22"/>
      <c r="J172" s="22"/>
      <c r="K172" s="22"/>
      <c r="L172" s="22"/>
      <c r="M172" s="124"/>
      <c r="N172" s="124"/>
      <c r="O172" s="124"/>
      <c r="P172" s="22"/>
      <c r="S172" s="30"/>
      <c r="T172" s="31"/>
      <c r="U172" s="31"/>
      <c r="V172" s="31"/>
      <c r="W172" s="30"/>
      <c r="X172" s="30"/>
      <c r="Y172" s="31"/>
      <c r="Z172" s="30"/>
    </row>
    <row r="173" spans="2:31" ht="34.5" customHeight="1" thickBot="1">
      <c r="B173" s="22"/>
      <c r="C173" s="22"/>
      <c r="D173" s="214">
        <f>Eingabe!$V$3</f>
        <v>43361</v>
      </c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6"/>
      <c r="P173" s="22"/>
      <c r="S173" s="30"/>
      <c r="T173" s="31"/>
      <c r="U173" s="31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31.5">
      <c r="B174" s="22"/>
      <c r="C174" s="22"/>
      <c r="D174" s="256" t="s">
        <v>0</v>
      </c>
      <c r="E174" s="204" t="s">
        <v>63</v>
      </c>
      <c r="F174" s="204" t="s">
        <v>66</v>
      </c>
      <c r="G174" s="204"/>
      <c r="H174" s="212" t="s">
        <v>67</v>
      </c>
      <c r="I174" s="204" t="s">
        <v>4</v>
      </c>
      <c r="J174" s="204" t="s">
        <v>5</v>
      </c>
      <c r="K174" s="204" t="s">
        <v>6</v>
      </c>
      <c r="L174" s="204" t="s">
        <v>62</v>
      </c>
      <c r="M174" s="217" t="s">
        <v>3</v>
      </c>
      <c r="N174" s="33" t="s">
        <v>60</v>
      </c>
      <c r="O174" s="34"/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 thickBot="1">
      <c r="B175" s="22"/>
      <c r="C175" s="22"/>
      <c r="D175" s="257"/>
      <c r="E175" s="205"/>
      <c r="F175" s="205"/>
      <c r="G175" s="205"/>
      <c r="H175" s="213"/>
      <c r="I175" s="205"/>
      <c r="J175" s="205"/>
      <c r="K175" s="205"/>
      <c r="L175" s="205"/>
      <c r="M175" s="218"/>
      <c r="N175" s="46" t="s">
        <v>58</v>
      </c>
      <c r="O175" s="47" t="s">
        <v>59</v>
      </c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9" t="s">
        <v>7</v>
      </c>
      <c r="E176" s="43" t="str">
        <f>Eingabe!C4</f>
        <v>Thomas Gebhardt</v>
      </c>
      <c r="F176" s="77"/>
      <c r="G176" s="78"/>
      <c r="H176" s="126"/>
      <c r="I176" s="5"/>
      <c r="J176" s="5">
        <f aca="true" t="shared" si="18" ref="J176:J207">K176-I176</f>
        <v>0</v>
      </c>
      <c r="K176" s="127"/>
      <c r="L176" s="49">
        <f>SUM(K176/10)</f>
        <v>0</v>
      </c>
      <c r="M176" s="142">
        <f>Eingabe!V4</f>
        <v>0</v>
      </c>
      <c r="N176" s="148"/>
      <c r="O176" s="151"/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10" t="s">
        <v>8</v>
      </c>
      <c r="E177" s="42" t="str">
        <f>Eingabe!C5</f>
        <v>Gerhard Fischer </v>
      </c>
      <c r="F177" s="79"/>
      <c r="G177" s="80"/>
      <c r="H177" s="17"/>
      <c r="I177" s="5"/>
      <c r="J177" s="5">
        <f t="shared" si="18"/>
        <v>0</v>
      </c>
      <c r="K177" s="127"/>
      <c r="L177" s="5">
        <f>SUM(K177/10)</f>
        <v>0</v>
      </c>
      <c r="M177" s="142">
        <f>Eingabe!V5</f>
        <v>0</v>
      </c>
      <c r="N177" s="132">
        <f>$K$176-K177</f>
        <v>0</v>
      </c>
      <c r="O177" s="133"/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11" t="s">
        <v>9</v>
      </c>
      <c r="E178" s="42" t="str">
        <f>Eingabe!C6</f>
        <v>Thomas Sanda</v>
      </c>
      <c r="F178" s="79"/>
      <c r="G178" s="80"/>
      <c r="H178" s="17"/>
      <c r="I178" s="5"/>
      <c r="J178" s="5">
        <f t="shared" si="18"/>
        <v>0</v>
      </c>
      <c r="K178" s="127"/>
      <c r="L178" s="5">
        <f>SUM(K178/10)</f>
        <v>0</v>
      </c>
      <c r="M178" s="142">
        <f>Eingabe!V6</f>
        <v>0</v>
      </c>
      <c r="N178" s="134">
        <f aca="true" t="shared" si="19" ref="N178:N225">$K$176-K178</f>
        <v>0</v>
      </c>
      <c r="O178" s="135">
        <f aca="true" t="shared" si="20" ref="O178:O225">SUM(K177-K178)</f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10</v>
      </c>
      <c r="E179" s="42" t="str">
        <f>Eingabe!C7</f>
        <v>Walter Müllner </v>
      </c>
      <c r="F179" s="79"/>
      <c r="G179" s="80"/>
      <c r="H179" s="17"/>
      <c r="I179" s="5"/>
      <c r="J179" s="5">
        <f t="shared" si="18"/>
        <v>0</v>
      </c>
      <c r="K179" s="127"/>
      <c r="L179" s="5">
        <f aca="true" t="shared" si="21" ref="L179:L225">SUM(K179/10)</f>
        <v>0</v>
      </c>
      <c r="M179" s="142">
        <f>Eingabe!V7</f>
        <v>0</v>
      </c>
      <c r="N179" s="127">
        <f t="shared" si="19"/>
        <v>0</v>
      </c>
      <c r="O179" s="137">
        <f t="shared" si="20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11</v>
      </c>
      <c r="E180" s="42" t="str">
        <f>Eingabe!C8</f>
        <v>Gabi Krausler</v>
      </c>
      <c r="F180" s="79"/>
      <c r="G180" s="80"/>
      <c r="H180" s="17"/>
      <c r="I180" s="5"/>
      <c r="J180" s="5">
        <f t="shared" si="18"/>
        <v>0</v>
      </c>
      <c r="K180" s="127"/>
      <c r="L180" s="5">
        <f t="shared" si="21"/>
        <v>0</v>
      </c>
      <c r="M180" s="142">
        <f>Eingabe!V8</f>
        <v>0</v>
      </c>
      <c r="N180" s="127">
        <f t="shared" si="19"/>
        <v>0</v>
      </c>
      <c r="O180" s="137">
        <f t="shared" si="20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12</v>
      </c>
      <c r="E181" s="42" t="str">
        <f>Eingabe!C9</f>
        <v>Peter Siding </v>
      </c>
      <c r="F181" s="79"/>
      <c r="G181" s="80"/>
      <c r="H181" s="17"/>
      <c r="I181" s="5"/>
      <c r="J181" s="5">
        <f t="shared" si="18"/>
        <v>0</v>
      </c>
      <c r="K181" s="127"/>
      <c r="L181" s="5">
        <f t="shared" si="21"/>
        <v>0</v>
      </c>
      <c r="M181" s="142">
        <f>Eingabe!V9</f>
        <v>0</v>
      </c>
      <c r="N181" s="127">
        <f t="shared" si="19"/>
        <v>0</v>
      </c>
      <c r="O181" s="137">
        <f t="shared" si="20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13</v>
      </c>
      <c r="E182" s="42" t="str">
        <f>Eingabe!C10</f>
        <v>Thomas Nowak </v>
      </c>
      <c r="F182" s="79"/>
      <c r="G182" s="80"/>
      <c r="H182" s="17"/>
      <c r="I182" s="5"/>
      <c r="J182" s="5">
        <f t="shared" si="18"/>
        <v>0</v>
      </c>
      <c r="K182" s="127"/>
      <c r="L182" s="5">
        <f t="shared" si="21"/>
        <v>0</v>
      </c>
      <c r="M182" s="142">
        <f>Eingabe!V10</f>
        <v>0</v>
      </c>
      <c r="N182" s="127">
        <f t="shared" si="19"/>
        <v>0</v>
      </c>
      <c r="O182" s="137">
        <f t="shared" si="20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14</v>
      </c>
      <c r="E183" s="42" t="str">
        <f>Eingabe!C11</f>
        <v>Franz Wessely</v>
      </c>
      <c r="F183" s="79"/>
      <c r="G183" s="80"/>
      <c r="H183" s="17"/>
      <c r="I183" s="5"/>
      <c r="J183" s="5">
        <f t="shared" si="18"/>
        <v>0</v>
      </c>
      <c r="K183" s="127"/>
      <c r="L183" s="5">
        <f t="shared" si="21"/>
        <v>0</v>
      </c>
      <c r="M183" s="142">
        <f>Eingabe!V11</f>
        <v>0</v>
      </c>
      <c r="N183" s="127">
        <f t="shared" si="19"/>
        <v>0</v>
      </c>
      <c r="O183" s="137">
        <f t="shared" si="20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15</v>
      </c>
      <c r="E184" s="42" t="str">
        <f>Eingabe!C12</f>
        <v>Martin Leo Gruber</v>
      </c>
      <c r="F184" s="79"/>
      <c r="G184" s="80"/>
      <c r="H184" s="17"/>
      <c r="I184" s="5"/>
      <c r="J184" s="5">
        <f t="shared" si="18"/>
        <v>0</v>
      </c>
      <c r="K184" s="127"/>
      <c r="L184" s="5">
        <f t="shared" si="21"/>
        <v>0</v>
      </c>
      <c r="M184" s="142">
        <f>Eingabe!V12</f>
        <v>0</v>
      </c>
      <c r="N184" s="127">
        <f t="shared" si="19"/>
        <v>0</v>
      </c>
      <c r="O184" s="137">
        <f t="shared" si="20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16</v>
      </c>
      <c r="E185" s="42" t="str">
        <f>Eingabe!C13</f>
        <v>Kurt Reznicek</v>
      </c>
      <c r="F185" s="79"/>
      <c r="G185" s="80"/>
      <c r="H185" s="17"/>
      <c r="I185" s="5"/>
      <c r="J185" s="5">
        <f t="shared" si="18"/>
        <v>0</v>
      </c>
      <c r="K185" s="127"/>
      <c r="L185" s="5">
        <f t="shared" si="21"/>
        <v>0</v>
      </c>
      <c r="M185" s="142">
        <f>Eingabe!V13</f>
        <v>0</v>
      </c>
      <c r="N185" s="127">
        <f t="shared" si="19"/>
        <v>0</v>
      </c>
      <c r="O185" s="137">
        <f t="shared" si="20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17</v>
      </c>
      <c r="E186" s="42" t="str">
        <f>Eingabe!C14</f>
        <v>Roland Dobritzhofer</v>
      </c>
      <c r="F186" s="79"/>
      <c r="G186" s="80"/>
      <c r="H186" s="17"/>
      <c r="I186" s="5"/>
      <c r="J186" s="5">
        <f t="shared" si="18"/>
        <v>0</v>
      </c>
      <c r="K186" s="127"/>
      <c r="L186" s="5">
        <f t="shared" si="21"/>
        <v>0</v>
      </c>
      <c r="M186" s="142">
        <f>Eingabe!V14</f>
        <v>0</v>
      </c>
      <c r="N186" s="127">
        <f t="shared" si="19"/>
        <v>0</v>
      </c>
      <c r="O186" s="137">
        <f t="shared" si="20"/>
        <v>0</v>
      </c>
      <c r="P186" s="22"/>
      <c r="Q186" s="22"/>
      <c r="R186" s="22"/>
      <c r="S186" s="22"/>
      <c r="T186" s="22"/>
      <c r="U186" s="22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18</v>
      </c>
      <c r="E187" s="42" t="str">
        <f>Eingabe!C15</f>
        <v>Rudolf Muhr</v>
      </c>
      <c r="F187" s="79"/>
      <c r="G187" s="80"/>
      <c r="H187" s="17"/>
      <c r="I187" s="5"/>
      <c r="J187" s="5">
        <f t="shared" si="18"/>
        <v>0</v>
      </c>
      <c r="K187" s="127"/>
      <c r="L187" s="5">
        <f t="shared" si="21"/>
        <v>0</v>
      </c>
      <c r="M187" s="142">
        <f>Eingabe!V15</f>
        <v>0</v>
      </c>
      <c r="N187" s="127">
        <f t="shared" si="19"/>
        <v>0</v>
      </c>
      <c r="O187" s="137">
        <f t="shared" si="20"/>
        <v>0</v>
      </c>
      <c r="P187" s="22"/>
      <c r="Q187" s="22"/>
      <c r="R187" s="22"/>
      <c r="S187" s="22"/>
      <c r="T187" s="22"/>
      <c r="U187" s="22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19</v>
      </c>
      <c r="E188" s="42">
        <f>Eingabe!C16</f>
        <v>13</v>
      </c>
      <c r="F188" s="79"/>
      <c r="G188" s="80"/>
      <c r="H188" s="17"/>
      <c r="I188" s="5"/>
      <c r="J188" s="5">
        <f t="shared" si="18"/>
        <v>0</v>
      </c>
      <c r="K188" s="127"/>
      <c r="L188" s="5">
        <f t="shared" si="21"/>
        <v>0</v>
      </c>
      <c r="M188" s="142">
        <f>Eingabe!V16</f>
        <v>0</v>
      </c>
      <c r="N188" s="127">
        <f t="shared" si="19"/>
        <v>0</v>
      </c>
      <c r="O188" s="137">
        <f t="shared" si="20"/>
        <v>0</v>
      </c>
      <c r="P188" s="22"/>
      <c r="Q188" s="22"/>
      <c r="R188" s="22"/>
      <c r="S188" s="22"/>
      <c r="T188" s="22"/>
      <c r="U188" s="22"/>
      <c r="V188" s="31"/>
      <c r="W188" s="30"/>
      <c r="X188" s="30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20</v>
      </c>
      <c r="E189" s="42">
        <f>Eingabe!C17</f>
        <v>14</v>
      </c>
      <c r="F189" s="79"/>
      <c r="G189" s="80"/>
      <c r="H189" s="17"/>
      <c r="I189" s="5"/>
      <c r="J189" s="5">
        <f t="shared" si="18"/>
        <v>0</v>
      </c>
      <c r="K189" s="127"/>
      <c r="L189" s="5">
        <f t="shared" si="21"/>
        <v>0</v>
      </c>
      <c r="M189" s="142">
        <f>Eingabe!V17</f>
        <v>0</v>
      </c>
      <c r="N189" s="127">
        <f t="shared" si="19"/>
        <v>0</v>
      </c>
      <c r="O189" s="137">
        <f t="shared" si="20"/>
        <v>0</v>
      </c>
      <c r="P189" s="22"/>
      <c r="Q189" s="22"/>
      <c r="R189" s="22"/>
      <c r="S189" s="22"/>
      <c r="T189" s="22"/>
      <c r="U189" s="22"/>
      <c r="V189" s="31"/>
      <c r="W189" s="30"/>
      <c r="X189" s="30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21</v>
      </c>
      <c r="E190" s="42">
        <f>Eingabe!C18</f>
        <v>15</v>
      </c>
      <c r="F190" s="79"/>
      <c r="G190" s="80"/>
      <c r="H190" s="17"/>
      <c r="I190" s="5"/>
      <c r="J190" s="5">
        <f t="shared" si="18"/>
        <v>0</v>
      </c>
      <c r="K190" s="127"/>
      <c r="L190" s="5">
        <f t="shared" si="21"/>
        <v>0</v>
      </c>
      <c r="M190" s="142">
        <f>Eingabe!V18</f>
        <v>0</v>
      </c>
      <c r="N190" s="127">
        <f t="shared" si="19"/>
        <v>0</v>
      </c>
      <c r="O190" s="137">
        <f t="shared" si="20"/>
        <v>0</v>
      </c>
      <c r="P190" s="22"/>
      <c r="Q190" s="22"/>
      <c r="R190" s="22"/>
      <c r="S190" s="22"/>
      <c r="T190" s="22"/>
      <c r="U190" s="22"/>
      <c r="V190" s="31"/>
      <c r="W190" s="30"/>
      <c r="X190" s="30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22</v>
      </c>
      <c r="E191" s="42">
        <f>Eingabe!C19</f>
        <v>16</v>
      </c>
      <c r="F191" s="79"/>
      <c r="G191" s="80"/>
      <c r="H191" s="17"/>
      <c r="I191" s="5"/>
      <c r="J191" s="5">
        <f t="shared" si="18"/>
        <v>0</v>
      </c>
      <c r="K191" s="127"/>
      <c r="L191" s="5">
        <f t="shared" si="21"/>
        <v>0</v>
      </c>
      <c r="M191" s="142">
        <f>Eingabe!V19</f>
        <v>0</v>
      </c>
      <c r="N191" s="127">
        <f t="shared" si="19"/>
        <v>0</v>
      </c>
      <c r="O191" s="137">
        <f t="shared" si="20"/>
        <v>0</v>
      </c>
      <c r="P191" s="22"/>
      <c r="Q191" s="22"/>
      <c r="R191" s="22"/>
      <c r="S191" s="22"/>
      <c r="T191" s="22"/>
      <c r="U191" s="22"/>
      <c r="V191" s="31"/>
      <c r="W191" s="30"/>
      <c r="X191" s="30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23</v>
      </c>
      <c r="E192" s="42">
        <f>Eingabe!C20</f>
        <v>17</v>
      </c>
      <c r="F192" s="79"/>
      <c r="G192" s="80"/>
      <c r="H192" s="17"/>
      <c r="I192" s="5"/>
      <c r="J192" s="5">
        <f t="shared" si="18"/>
        <v>0</v>
      </c>
      <c r="K192" s="127"/>
      <c r="L192" s="5">
        <f t="shared" si="21"/>
        <v>0</v>
      </c>
      <c r="M192" s="142">
        <f>Eingabe!V20</f>
        <v>0</v>
      </c>
      <c r="N192" s="127">
        <f t="shared" si="19"/>
        <v>0</v>
      </c>
      <c r="O192" s="137">
        <f t="shared" si="20"/>
        <v>0</v>
      </c>
      <c r="P192" s="22"/>
      <c r="Q192" s="22"/>
      <c r="R192" s="22"/>
      <c r="S192" s="22"/>
      <c r="T192" s="22"/>
      <c r="U192" s="22"/>
      <c r="V192" s="31"/>
      <c r="W192" s="30"/>
      <c r="X192" s="30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24</v>
      </c>
      <c r="E193" s="42">
        <f>Eingabe!C21</f>
        <v>18</v>
      </c>
      <c r="F193" s="79"/>
      <c r="G193" s="80"/>
      <c r="H193" s="17"/>
      <c r="I193" s="5"/>
      <c r="J193" s="5">
        <f t="shared" si="18"/>
        <v>0</v>
      </c>
      <c r="K193" s="127"/>
      <c r="L193" s="5">
        <f t="shared" si="21"/>
        <v>0</v>
      </c>
      <c r="M193" s="142">
        <f>Eingabe!V21</f>
        <v>0</v>
      </c>
      <c r="N193" s="127">
        <f t="shared" si="19"/>
        <v>0</v>
      </c>
      <c r="O193" s="137">
        <f t="shared" si="20"/>
        <v>0</v>
      </c>
      <c r="P193" s="22"/>
      <c r="Q193" s="22"/>
      <c r="R193" s="22"/>
      <c r="S193" s="22"/>
      <c r="T193" s="22"/>
      <c r="U193" s="22"/>
      <c r="V193" s="31"/>
      <c r="W193" s="30"/>
      <c r="X193" s="30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25</v>
      </c>
      <c r="E194" s="42">
        <f>Eingabe!C22</f>
        <v>19</v>
      </c>
      <c r="F194" s="79"/>
      <c r="G194" s="80"/>
      <c r="H194" s="17"/>
      <c r="I194" s="5"/>
      <c r="J194" s="5">
        <f t="shared" si="18"/>
        <v>0</v>
      </c>
      <c r="K194" s="127"/>
      <c r="L194" s="5">
        <f t="shared" si="21"/>
        <v>0</v>
      </c>
      <c r="M194" s="142">
        <f>Eingabe!V22</f>
        <v>0</v>
      </c>
      <c r="N194" s="127">
        <f t="shared" si="19"/>
        <v>0</v>
      </c>
      <c r="O194" s="137">
        <f t="shared" si="20"/>
        <v>0</v>
      </c>
      <c r="P194" s="22"/>
      <c r="Q194" s="22"/>
      <c r="R194" s="22"/>
      <c r="S194" s="22"/>
      <c r="T194" s="22"/>
      <c r="U194" s="22"/>
      <c r="V194" s="31"/>
      <c r="W194" s="30"/>
      <c r="X194" s="30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26</v>
      </c>
      <c r="E195" s="42">
        <f>Eingabe!C23</f>
        <v>20</v>
      </c>
      <c r="F195" s="79"/>
      <c r="G195" s="80"/>
      <c r="H195" s="17"/>
      <c r="I195" s="5"/>
      <c r="J195" s="5">
        <f t="shared" si="18"/>
        <v>0</v>
      </c>
      <c r="K195" s="127"/>
      <c r="L195" s="5">
        <f t="shared" si="21"/>
        <v>0</v>
      </c>
      <c r="M195" s="142">
        <f>Eingabe!V23</f>
        <v>0</v>
      </c>
      <c r="N195" s="127">
        <f t="shared" si="19"/>
        <v>0</v>
      </c>
      <c r="O195" s="137">
        <f t="shared" si="20"/>
        <v>0</v>
      </c>
      <c r="P195" s="22"/>
      <c r="Q195" s="22"/>
      <c r="R195" s="22"/>
      <c r="S195" s="22"/>
      <c r="T195" s="22"/>
      <c r="U195" s="22"/>
      <c r="V195" s="31"/>
      <c r="W195" s="30"/>
      <c r="X195" s="30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27</v>
      </c>
      <c r="E196" s="42">
        <f>Eingabe!C24</f>
        <v>21</v>
      </c>
      <c r="F196" s="79"/>
      <c r="G196" s="80"/>
      <c r="H196" s="17"/>
      <c r="I196" s="5"/>
      <c r="J196" s="5">
        <f t="shared" si="18"/>
        <v>0</v>
      </c>
      <c r="K196" s="127"/>
      <c r="L196" s="5">
        <f t="shared" si="21"/>
        <v>0</v>
      </c>
      <c r="M196" s="142">
        <f>Eingabe!V24</f>
        <v>0</v>
      </c>
      <c r="N196" s="127">
        <f t="shared" si="19"/>
        <v>0</v>
      </c>
      <c r="O196" s="137">
        <f t="shared" si="20"/>
        <v>0</v>
      </c>
      <c r="P196" s="22"/>
      <c r="Q196" s="22"/>
      <c r="R196" s="22"/>
      <c r="S196" s="22"/>
      <c r="T196" s="22"/>
      <c r="U196" s="22"/>
      <c r="V196" s="31"/>
      <c r="W196" s="30"/>
      <c r="X196" s="30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28</v>
      </c>
      <c r="E197" s="42">
        <f>Eingabe!C25</f>
        <v>22</v>
      </c>
      <c r="F197" s="79"/>
      <c r="G197" s="80"/>
      <c r="H197" s="17"/>
      <c r="I197" s="5"/>
      <c r="J197" s="5">
        <f t="shared" si="18"/>
        <v>0</v>
      </c>
      <c r="K197" s="127"/>
      <c r="L197" s="5">
        <f t="shared" si="21"/>
        <v>0</v>
      </c>
      <c r="M197" s="142">
        <f>Eingabe!V25</f>
        <v>0</v>
      </c>
      <c r="N197" s="127">
        <f t="shared" si="19"/>
        <v>0</v>
      </c>
      <c r="O197" s="137">
        <f t="shared" si="20"/>
        <v>0</v>
      </c>
      <c r="P197" s="22"/>
      <c r="Q197" s="22"/>
      <c r="R197" s="22"/>
      <c r="S197" s="22"/>
      <c r="T197" s="22"/>
      <c r="U197" s="22"/>
      <c r="V197" s="31"/>
      <c r="W197" s="30"/>
      <c r="X197" s="30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29</v>
      </c>
      <c r="E198" s="42">
        <f>Eingabe!C26</f>
        <v>23</v>
      </c>
      <c r="F198" s="79"/>
      <c r="G198" s="80"/>
      <c r="H198" s="17"/>
      <c r="I198" s="5"/>
      <c r="J198" s="5">
        <f t="shared" si="18"/>
        <v>0</v>
      </c>
      <c r="K198" s="127"/>
      <c r="L198" s="5">
        <f t="shared" si="21"/>
        <v>0</v>
      </c>
      <c r="M198" s="142">
        <f>Eingabe!V26</f>
        <v>0</v>
      </c>
      <c r="N198" s="127">
        <f t="shared" si="19"/>
        <v>0</v>
      </c>
      <c r="O198" s="137">
        <f t="shared" si="20"/>
        <v>0</v>
      </c>
      <c r="P198" s="22"/>
      <c r="Q198" s="22"/>
      <c r="R198" s="22"/>
      <c r="S198" s="22"/>
      <c r="T198" s="22"/>
      <c r="U198" s="22"/>
      <c r="V198" s="31"/>
      <c r="W198" s="30"/>
      <c r="X198" s="30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30</v>
      </c>
      <c r="E199" s="42">
        <f>Eingabe!C27</f>
        <v>24</v>
      </c>
      <c r="F199" s="79"/>
      <c r="G199" s="80"/>
      <c r="H199" s="17"/>
      <c r="I199" s="5"/>
      <c r="J199" s="5">
        <f t="shared" si="18"/>
        <v>0</v>
      </c>
      <c r="K199" s="127"/>
      <c r="L199" s="5">
        <f t="shared" si="21"/>
        <v>0</v>
      </c>
      <c r="M199" s="142">
        <f>Eingabe!V27</f>
        <v>0</v>
      </c>
      <c r="N199" s="127">
        <f t="shared" si="19"/>
        <v>0</v>
      </c>
      <c r="O199" s="137">
        <f t="shared" si="20"/>
        <v>0</v>
      </c>
      <c r="P199" s="22"/>
      <c r="Q199" s="22"/>
      <c r="R199" s="22"/>
      <c r="S199" s="22"/>
      <c r="T199" s="22"/>
      <c r="U199" s="22"/>
      <c r="V199" s="31"/>
      <c r="W199" s="30"/>
      <c r="X199" s="30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31</v>
      </c>
      <c r="E200" s="42">
        <f>Eingabe!C28</f>
        <v>25</v>
      </c>
      <c r="F200" s="79"/>
      <c r="G200" s="80"/>
      <c r="H200" s="17"/>
      <c r="I200" s="5"/>
      <c r="J200" s="5">
        <f t="shared" si="18"/>
        <v>0</v>
      </c>
      <c r="K200" s="127"/>
      <c r="L200" s="5">
        <f t="shared" si="21"/>
        <v>0</v>
      </c>
      <c r="M200" s="142">
        <f>Eingabe!V28</f>
        <v>0</v>
      </c>
      <c r="N200" s="127">
        <f t="shared" si="19"/>
        <v>0</v>
      </c>
      <c r="O200" s="137">
        <f t="shared" si="20"/>
        <v>0</v>
      </c>
      <c r="P200" s="22"/>
      <c r="Q200" s="22"/>
      <c r="R200" s="22"/>
      <c r="S200" s="22"/>
      <c r="T200" s="22"/>
      <c r="U200" s="22"/>
      <c r="V200" s="31"/>
      <c r="W200" s="30"/>
      <c r="X200" s="30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32</v>
      </c>
      <c r="E201" s="42">
        <f>Eingabe!C29</f>
        <v>26</v>
      </c>
      <c r="F201" s="79"/>
      <c r="G201" s="80"/>
      <c r="H201" s="17"/>
      <c r="I201" s="5"/>
      <c r="J201" s="5">
        <f t="shared" si="18"/>
        <v>0</v>
      </c>
      <c r="K201" s="127"/>
      <c r="L201" s="5">
        <f t="shared" si="21"/>
        <v>0</v>
      </c>
      <c r="M201" s="142">
        <f>Eingabe!V29</f>
        <v>0</v>
      </c>
      <c r="N201" s="127">
        <f t="shared" si="19"/>
        <v>0</v>
      </c>
      <c r="O201" s="137">
        <f t="shared" si="20"/>
        <v>0</v>
      </c>
      <c r="P201" s="22"/>
      <c r="Q201" s="22"/>
      <c r="R201" s="22"/>
      <c r="S201" s="22"/>
      <c r="T201" s="22"/>
      <c r="U201" s="22"/>
      <c r="V201" s="31"/>
      <c r="W201" s="30"/>
      <c r="X201" s="30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33</v>
      </c>
      <c r="E202" s="42">
        <f>Eingabe!C30</f>
        <v>27</v>
      </c>
      <c r="F202" s="79"/>
      <c r="G202" s="80"/>
      <c r="H202" s="17"/>
      <c r="I202" s="5"/>
      <c r="J202" s="5">
        <f t="shared" si="18"/>
        <v>0</v>
      </c>
      <c r="K202" s="127"/>
      <c r="L202" s="5">
        <f t="shared" si="21"/>
        <v>0</v>
      </c>
      <c r="M202" s="142">
        <f>Eingabe!V30</f>
        <v>0</v>
      </c>
      <c r="N202" s="127">
        <f t="shared" si="19"/>
        <v>0</v>
      </c>
      <c r="O202" s="137">
        <f t="shared" si="20"/>
        <v>0</v>
      </c>
      <c r="P202" s="22"/>
      <c r="Q202" s="22"/>
      <c r="R202" s="22"/>
      <c r="S202" s="22"/>
      <c r="T202" s="22"/>
      <c r="U202" s="22"/>
      <c r="V202" s="31"/>
      <c r="W202" s="30"/>
      <c r="X202" s="30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34</v>
      </c>
      <c r="E203" s="42">
        <f>Eingabe!C31</f>
        <v>28</v>
      </c>
      <c r="F203" s="79"/>
      <c r="G203" s="80"/>
      <c r="H203" s="17"/>
      <c r="I203" s="5"/>
      <c r="J203" s="5">
        <f t="shared" si="18"/>
        <v>0</v>
      </c>
      <c r="K203" s="127"/>
      <c r="L203" s="5">
        <f t="shared" si="21"/>
        <v>0</v>
      </c>
      <c r="M203" s="142">
        <f>Eingabe!V31</f>
        <v>0</v>
      </c>
      <c r="N203" s="127">
        <f t="shared" si="19"/>
        <v>0</v>
      </c>
      <c r="O203" s="137">
        <f t="shared" si="20"/>
        <v>0</v>
      </c>
      <c r="P203" s="22"/>
      <c r="Q203" s="22"/>
      <c r="R203" s="22"/>
      <c r="S203" s="22"/>
      <c r="T203" s="22"/>
      <c r="U203" s="22"/>
      <c r="V203" s="31"/>
      <c r="W203" s="30"/>
      <c r="X203" s="30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35</v>
      </c>
      <c r="E204" s="42">
        <f>Eingabe!C32</f>
        <v>29</v>
      </c>
      <c r="F204" s="79"/>
      <c r="G204" s="80"/>
      <c r="H204" s="17"/>
      <c r="I204" s="5"/>
      <c r="J204" s="5">
        <f t="shared" si="18"/>
        <v>0</v>
      </c>
      <c r="K204" s="127"/>
      <c r="L204" s="5">
        <f t="shared" si="21"/>
        <v>0</v>
      </c>
      <c r="M204" s="142">
        <f>Eingabe!V32</f>
        <v>0</v>
      </c>
      <c r="N204" s="127">
        <f t="shared" si="19"/>
        <v>0</v>
      </c>
      <c r="O204" s="137">
        <f t="shared" si="20"/>
        <v>0</v>
      </c>
      <c r="P204" s="22"/>
      <c r="Q204" s="22"/>
      <c r="R204" s="22"/>
      <c r="S204" s="22"/>
      <c r="T204" s="22"/>
      <c r="U204" s="22"/>
      <c r="V204" s="31"/>
      <c r="W204" s="30"/>
      <c r="X204" s="30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36</v>
      </c>
      <c r="E205" s="42">
        <f>Eingabe!C33</f>
        <v>30</v>
      </c>
      <c r="F205" s="79"/>
      <c r="G205" s="80"/>
      <c r="H205" s="17"/>
      <c r="I205" s="5"/>
      <c r="J205" s="5">
        <f t="shared" si="18"/>
        <v>0</v>
      </c>
      <c r="K205" s="127"/>
      <c r="L205" s="5">
        <f t="shared" si="21"/>
        <v>0</v>
      </c>
      <c r="M205" s="142">
        <f>Eingabe!V33</f>
        <v>0</v>
      </c>
      <c r="N205" s="127">
        <f t="shared" si="19"/>
        <v>0</v>
      </c>
      <c r="O205" s="137">
        <f t="shared" si="20"/>
        <v>0</v>
      </c>
      <c r="P205" s="22"/>
      <c r="Q205" s="22"/>
      <c r="R205" s="22"/>
      <c r="S205" s="22"/>
      <c r="T205" s="22"/>
      <c r="U205" s="22"/>
      <c r="V205" s="31"/>
      <c r="W205" s="30"/>
      <c r="X205" s="30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37</v>
      </c>
      <c r="E206" s="42">
        <f>Eingabe!C34</f>
        <v>31</v>
      </c>
      <c r="F206" s="79"/>
      <c r="G206" s="80"/>
      <c r="H206" s="17"/>
      <c r="I206" s="5"/>
      <c r="J206" s="5">
        <f t="shared" si="18"/>
        <v>0</v>
      </c>
      <c r="K206" s="127"/>
      <c r="L206" s="5">
        <f t="shared" si="21"/>
        <v>0</v>
      </c>
      <c r="M206" s="142">
        <f>Eingabe!V34</f>
        <v>0</v>
      </c>
      <c r="N206" s="127">
        <f t="shared" si="19"/>
        <v>0</v>
      </c>
      <c r="O206" s="137">
        <f t="shared" si="20"/>
        <v>0</v>
      </c>
      <c r="P206" s="22"/>
      <c r="Q206" s="22"/>
      <c r="R206" s="22"/>
      <c r="S206" s="22"/>
      <c r="T206" s="22"/>
      <c r="U206" s="22"/>
      <c r="V206" s="31"/>
      <c r="W206" s="30"/>
      <c r="X206" s="30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38</v>
      </c>
      <c r="E207" s="42">
        <f>Eingabe!C35</f>
        <v>32</v>
      </c>
      <c r="F207" s="79"/>
      <c r="G207" s="80"/>
      <c r="H207" s="17"/>
      <c r="I207" s="5"/>
      <c r="J207" s="5">
        <f t="shared" si="18"/>
        <v>0</v>
      </c>
      <c r="K207" s="127"/>
      <c r="L207" s="5">
        <f t="shared" si="21"/>
        <v>0</v>
      </c>
      <c r="M207" s="142">
        <f>Eingabe!V35</f>
        <v>0</v>
      </c>
      <c r="N207" s="127">
        <f t="shared" si="19"/>
        <v>0</v>
      </c>
      <c r="O207" s="137">
        <f t="shared" si="20"/>
        <v>0</v>
      </c>
      <c r="P207" s="22"/>
      <c r="Q207" s="22"/>
      <c r="R207" s="22"/>
      <c r="S207" s="22"/>
      <c r="T207" s="22"/>
      <c r="U207" s="22"/>
      <c r="V207" s="31"/>
      <c r="W207" s="30"/>
      <c r="X207" s="30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39</v>
      </c>
      <c r="E208" s="42">
        <f>Eingabe!C36</f>
        <v>33</v>
      </c>
      <c r="F208" s="79"/>
      <c r="G208" s="80"/>
      <c r="H208" s="17"/>
      <c r="I208" s="5"/>
      <c r="J208" s="5">
        <f aca="true" t="shared" si="22" ref="J208:J225">K208-I208</f>
        <v>0</v>
      </c>
      <c r="K208" s="127"/>
      <c r="L208" s="5">
        <f t="shared" si="21"/>
        <v>0</v>
      </c>
      <c r="M208" s="142">
        <f>Eingabe!V36</f>
        <v>0</v>
      </c>
      <c r="N208" s="127">
        <f t="shared" si="19"/>
        <v>0</v>
      </c>
      <c r="O208" s="137">
        <f t="shared" si="20"/>
        <v>0</v>
      </c>
      <c r="P208" s="22"/>
      <c r="Q208" s="22"/>
      <c r="R208" s="22"/>
      <c r="S208" s="22"/>
      <c r="T208" s="22"/>
      <c r="U208" s="22"/>
      <c r="V208" s="31"/>
      <c r="W208" s="30"/>
      <c r="X208" s="30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40</v>
      </c>
      <c r="E209" s="42">
        <f>Eingabe!C37</f>
        <v>34</v>
      </c>
      <c r="F209" s="79"/>
      <c r="G209" s="80"/>
      <c r="H209" s="17"/>
      <c r="I209" s="5"/>
      <c r="J209" s="5">
        <f t="shared" si="22"/>
        <v>0</v>
      </c>
      <c r="K209" s="127"/>
      <c r="L209" s="5">
        <f t="shared" si="21"/>
        <v>0</v>
      </c>
      <c r="M209" s="142">
        <f>Eingabe!V37</f>
        <v>0</v>
      </c>
      <c r="N209" s="127">
        <f t="shared" si="19"/>
        <v>0</v>
      </c>
      <c r="O209" s="137">
        <f t="shared" si="20"/>
        <v>0</v>
      </c>
      <c r="P209" s="22"/>
      <c r="Q209" s="22"/>
      <c r="R209" s="22"/>
      <c r="S209" s="22"/>
      <c r="T209" s="22"/>
      <c r="U209" s="22"/>
      <c r="V209" s="31"/>
      <c r="W209" s="30"/>
      <c r="X209" s="30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41</v>
      </c>
      <c r="E210" s="42">
        <f>Eingabe!C38</f>
        <v>35</v>
      </c>
      <c r="F210" s="79"/>
      <c r="G210" s="80"/>
      <c r="H210" s="17"/>
      <c r="I210" s="5"/>
      <c r="J210" s="5">
        <f t="shared" si="22"/>
        <v>0</v>
      </c>
      <c r="K210" s="127"/>
      <c r="L210" s="5">
        <f t="shared" si="21"/>
        <v>0</v>
      </c>
      <c r="M210" s="142">
        <f>Eingabe!V38</f>
        <v>0</v>
      </c>
      <c r="N210" s="127">
        <f t="shared" si="19"/>
        <v>0</v>
      </c>
      <c r="O210" s="137">
        <f t="shared" si="20"/>
        <v>0</v>
      </c>
      <c r="P210" s="22"/>
      <c r="Q210" s="22"/>
      <c r="R210" s="22"/>
      <c r="S210" s="22"/>
      <c r="T210" s="22"/>
      <c r="U210" s="22"/>
      <c r="V210" s="31"/>
      <c r="W210" s="30"/>
      <c r="X210" s="30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42</v>
      </c>
      <c r="E211" s="42">
        <f>Eingabe!C39</f>
        <v>36</v>
      </c>
      <c r="F211" s="79"/>
      <c r="G211" s="80"/>
      <c r="H211" s="17"/>
      <c r="I211" s="5"/>
      <c r="J211" s="5">
        <f t="shared" si="22"/>
        <v>0</v>
      </c>
      <c r="K211" s="127"/>
      <c r="L211" s="5">
        <f t="shared" si="21"/>
        <v>0</v>
      </c>
      <c r="M211" s="142">
        <f>Eingabe!V39</f>
        <v>0</v>
      </c>
      <c r="N211" s="127">
        <f t="shared" si="19"/>
        <v>0</v>
      </c>
      <c r="O211" s="137">
        <f t="shared" si="20"/>
        <v>0</v>
      </c>
      <c r="P211" s="22"/>
      <c r="Q211" s="22"/>
      <c r="R211" s="22"/>
      <c r="S211" s="22"/>
      <c r="T211" s="22"/>
      <c r="U211" s="22"/>
      <c r="V211" s="31"/>
      <c r="W211" s="30"/>
      <c r="X211" s="30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43</v>
      </c>
      <c r="E212" s="42">
        <f>Eingabe!C40</f>
        <v>37</v>
      </c>
      <c r="F212" s="79"/>
      <c r="G212" s="80"/>
      <c r="H212" s="17"/>
      <c r="I212" s="5"/>
      <c r="J212" s="5">
        <f t="shared" si="22"/>
        <v>0</v>
      </c>
      <c r="K212" s="127"/>
      <c r="L212" s="5">
        <f t="shared" si="21"/>
        <v>0</v>
      </c>
      <c r="M212" s="142">
        <f>Eingabe!V40</f>
        <v>0</v>
      </c>
      <c r="N212" s="127">
        <f t="shared" si="19"/>
        <v>0</v>
      </c>
      <c r="O212" s="137">
        <f t="shared" si="20"/>
        <v>0</v>
      </c>
      <c r="P212" s="22"/>
      <c r="Q212" s="22"/>
      <c r="R212" s="22"/>
      <c r="S212" s="22"/>
      <c r="T212" s="22"/>
      <c r="U212" s="22"/>
      <c r="V212" s="31"/>
      <c r="W212" s="30"/>
      <c r="X212" s="30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44</v>
      </c>
      <c r="E213" s="42">
        <f>Eingabe!C41</f>
        <v>38</v>
      </c>
      <c r="F213" s="79"/>
      <c r="G213" s="80"/>
      <c r="H213" s="17"/>
      <c r="I213" s="5"/>
      <c r="J213" s="5">
        <f t="shared" si="22"/>
        <v>0</v>
      </c>
      <c r="K213" s="127"/>
      <c r="L213" s="5">
        <f t="shared" si="21"/>
        <v>0</v>
      </c>
      <c r="M213" s="142">
        <f>Eingabe!V41</f>
        <v>0</v>
      </c>
      <c r="N213" s="127">
        <f t="shared" si="19"/>
        <v>0</v>
      </c>
      <c r="O213" s="137">
        <f t="shared" si="20"/>
        <v>0</v>
      </c>
      <c r="P213" s="22"/>
      <c r="Q213" s="22"/>
      <c r="R213" s="22"/>
      <c r="S213" s="22"/>
      <c r="T213" s="22"/>
      <c r="U213" s="22"/>
      <c r="V213" s="31"/>
      <c r="W213" s="30"/>
      <c r="X213" s="30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45</v>
      </c>
      <c r="E214" s="42">
        <f>Eingabe!C42</f>
        <v>39</v>
      </c>
      <c r="F214" s="79"/>
      <c r="G214" s="80"/>
      <c r="H214" s="17"/>
      <c r="I214" s="5"/>
      <c r="J214" s="5">
        <f t="shared" si="22"/>
        <v>0</v>
      </c>
      <c r="K214" s="127"/>
      <c r="L214" s="5">
        <f t="shared" si="21"/>
        <v>0</v>
      </c>
      <c r="M214" s="142">
        <f>Eingabe!V42</f>
        <v>0</v>
      </c>
      <c r="N214" s="127">
        <f t="shared" si="19"/>
        <v>0</v>
      </c>
      <c r="O214" s="137">
        <f t="shared" si="20"/>
        <v>0</v>
      </c>
      <c r="P214" s="22"/>
      <c r="Q214" s="22"/>
      <c r="R214" s="22"/>
      <c r="S214" s="22"/>
      <c r="T214" s="22"/>
      <c r="U214" s="22"/>
      <c r="V214" s="31"/>
      <c r="W214" s="30"/>
      <c r="X214" s="30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46</v>
      </c>
      <c r="E215" s="42">
        <f>Eingabe!C43</f>
        <v>40</v>
      </c>
      <c r="F215" s="79"/>
      <c r="G215" s="80"/>
      <c r="H215" s="17"/>
      <c r="I215" s="5"/>
      <c r="J215" s="5">
        <f t="shared" si="22"/>
        <v>0</v>
      </c>
      <c r="K215" s="127"/>
      <c r="L215" s="5">
        <f t="shared" si="21"/>
        <v>0</v>
      </c>
      <c r="M215" s="142">
        <f>Eingabe!V43</f>
        <v>0</v>
      </c>
      <c r="N215" s="127">
        <f t="shared" si="19"/>
        <v>0</v>
      </c>
      <c r="O215" s="137">
        <f t="shared" si="20"/>
        <v>0</v>
      </c>
      <c r="P215" s="22"/>
      <c r="Q215" s="22"/>
      <c r="R215" s="22"/>
      <c r="S215" s="22"/>
      <c r="T215" s="22"/>
      <c r="U215" s="22"/>
      <c r="V215" s="31"/>
      <c r="W215" s="30"/>
      <c r="X215" s="30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47</v>
      </c>
      <c r="E216" s="42">
        <f>Eingabe!C44</f>
        <v>41</v>
      </c>
      <c r="F216" s="79"/>
      <c r="G216" s="80"/>
      <c r="H216" s="17"/>
      <c r="I216" s="5"/>
      <c r="J216" s="5">
        <f t="shared" si="22"/>
        <v>0</v>
      </c>
      <c r="K216" s="127"/>
      <c r="L216" s="5">
        <f t="shared" si="21"/>
        <v>0</v>
      </c>
      <c r="M216" s="142">
        <f>Eingabe!V44</f>
        <v>0</v>
      </c>
      <c r="N216" s="127">
        <f t="shared" si="19"/>
        <v>0</v>
      </c>
      <c r="O216" s="137">
        <f t="shared" si="20"/>
        <v>0</v>
      </c>
      <c r="P216" s="22"/>
      <c r="Q216" s="22"/>
      <c r="R216" s="22"/>
      <c r="S216" s="22"/>
      <c r="T216" s="22"/>
      <c r="U216" s="22"/>
      <c r="V216" s="31"/>
      <c r="W216" s="30"/>
      <c r="X216" s="30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48</v>
      </c>
      <c r="E217" s="42">
        <f>Eingabe!C45</f>
        <v>42</v>
      </c>
      <c r="F217" s="79"/>
      <c r="G217" s="80"/>
      <c r="H217" s="17"/>
      <c r="I217" s="5"/>
      <c r="J217" s="5">
        <f t="shared" si="22"/>
        <v>0</v>
      </c>
      <c r="K217" s="127"/>
      <c r="L217" s="5">
        <f t="shared" si="21"/>
        <v>0</v>
      </c>
      <c r="M217" s="142">
        <f>Eingabe!V45</f>
        <v>0</v>
      </c>
      <c r="N217" s="127">
        <f t="shared" si="19"/>
        <v>0</v>
      </c>
      <c r="O217" s="137">
        <f t="shared" si="20"/>
        <v>0</v>
      </c>
      <c r="P217" s="22"/>
      <c r="Q217" s="22"/>
      <c r="R217" s="22"/>
      <c r="S217" s="22"/>
      <c r="T217" s="22"/>
      <c r="U217" s="22"/>
      <c r="V217" s="31"/>
      <c r="W217" s="30"/>
      <c r="X217" s="30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49</v>
      </c>
      <c r="E218" s="42">
        <f>Eingabe!C46</f>
        <v>43</v>
      </c>
      <c r="F218" s="79"/>
      <c r="G218" s="80"/>
      <c r="H218" s="17"/>
      <c r="I218" s="5"/>
      <c r="J218" s="5">
        <f t="shared" si="22"/>
        <v>0</v>
      </c>
      <c r="K218" s="127"/>
      <c r="L218" s="5">
        <f t="shared" si="21"/>
        <v>0</v>
      </c>
      <c r="M218" s="142">
        <f>Eingabe!V46</f>
        <v>0</v>
      </c>
      <c r="N218" s="127">
        <f t="shared" si="19"/>
        <v>0</v>
      </c>
      <c r="O218" s="137">
        <f t="shared" si="20"/>
        <v>0</v>
      </c>
      <c r="P218" s="22"/>
      <c r="Q218" s="22"/>
      <c r="R218" s="22"/>
      <c r="S218" s="22"/>
      <c r="T218" s="22"/>
      <c r="U218" s="22"/>
      <c r="V218" s="31"/>
      <c r="W218" s="30"/>
      <c r="X218" s="30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50</v>
      </c>
      <c r="E219" s="42">
        <f>Eingabe!C47</f>
        <v>44</v>
      </c>
      <c r="F219" s="79"/>
      <c r="G219" s="80"/>
      <c r="H219" s="17"/>
      <c r="I219" s="5"/>
      <c r="J219" s="5">
        <f t="shared" si="22"/>
        <v>0</v>
      </c>
      <c r="K219" s="127"/>
      <c r="L219" s="5">
        <f t="shared" si="21"/>
        <v>0</v>
      </c>
      <c r="M219" s="142">
        <f>Eingabe!V47</f>
        <v>0</v>
      </c>
      <c r="N219" s="127">
        <f t="shared" si="19"/>
        <v>0</v>
      </c>
      <c r="O219" s="137">
        <f t="shared" si="20"/>
        <v>0</v>
      </c>
      <c r="P219" s="22"/>
      <c r="Q219" s="22"/>
      <c r="R219" s="22"/>
      <c r="S219" s="22"/>
      <c r="T219" s="22"/>
      <c r="U219" s="22"/>
      <c r="V219" s="31"/>
      <c r="W219" s="30"/>
      <c r="X219" s="30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51</v>
      </c>
      <c r="E220" s="42">
        <f>Eingabe!C48</f>
        <v>45</v>
      </c>
      <c r="F220" s="79"/>
      <c r="G220" s="80"/>
      <c r="H220" s="17"/>
      <c r="I220" s="5"/>
      <c r="J220" s="5">
        <f t="shared" si="22"/>
        <v>0</v>
      </c>
      <c r="K220" s="127"/>
      <c r="L220" s="5">
        <f t="shared" si="21"/>
        <v>0</v>
      </c>
      <c r="M220" s="142">
        <f>Eingabe!V48</f>
        <v>0</v>
      </c>
      <c r="N220" s="127">
        <f t="shared" si="19"/>
        <v>0</v>
      </c>
      <c r="O220" s="137">
        <f t="shared" si="20"/>
        <v>0</v>
      </c>
      <c r="P220" s="22"/>
      <c r="Q220" s="22"/>
      <c r="R220" s="22"/>
      <c r="S220" s="22"/>
      <c r="T220" s="22"/>
      <c r="U220" s="22"/>
      <c r="V220" s="31"/>
      <c r="W220" s="30"/>
      <c r="X220" s="30"/>
      <c r="Y220" s="22"/>
      <c r="Z220" s="22"/>
      <c r="AA220" s="16"/>
      <c r="AB220" s="16"/>
      <c r="AC220" s="16"/>
      <c r="AD220" s="16"/>
      <c r="AE220" s="16"/>
    </row>
    <row r="221" spans="2:31" ht="26.25" customHeight="1">
      <c r="B221" s="22"/>
      <c r="C221" s="22"/>
      <c r="D221" s="8" t="s">
        <v>52</v>
      </c>
      <c r="E221" s="42">
        <f>Eingabe!C49</f>
        <v>46</v>
      </c>
      <c r="F221" s="79"/>
      <c r="G221" s="80"/>
      <c r="H221" s="17"/>
      <c r="I221" s="5"/>
      <c r="J221" s="5">
        <f t="shared" si="22"/>
        <v>0</v>
      </c>
      <c r="K221" s="127"/>
      <c r="L221" s="5">
        <f t="shared" si="21"/>
        <v>0</v>
      </c>
      <c r="M221" s="142">
        <f>Eingabe!V49</f>
        <v>0</v>
      </c>
      <c r="N221" s="127">
        <f t="shared" si="19"/>
        <v>0</v>
      </c>
      <c r="O221" s="137">
        <f t="shared" si="20"/>
        <v>0</v>
      </c>
      <c r="P221" s="22"/>
      <c r="Q221" s="22"/>
      <c r="R221" s="22"/>
      <c r="S221" s="22"/>
      <c r="T221" s="22"/>
      <c r="U221" s="22"/>
      <c r="V221" s="31"/>
      <c r="W221" s="30"/>
      <c r="X221" s="30"/>
      <c r="Y221" s="22"/>
      <c r="Z221" s="22"/>
      <c r="AA221" s="16"/>
      <c r="AB221" s="16"/>
      <c r="AC221" s="16"/>
      <c r="AD221" s="16"/>
      <c r="AE221" s="16"/>
    </row>
    <row r="222" spans="2:31" ht="26.25" customHeight="1">
      <c r="B222" s="22"/>
      <c r="C222" s="22"/>
      <c r="D222" s="8" t="s">
        <v>53</v>
      </c>
      <c r="E222" s="42">
        <f>Eingabe!C50</f>
        <v>47</v>
      </c>
      <c r="F222" s="79"/>
      <c r="G222" s="80"/>
      <c r="H222" s="17"/>
      <c r="I222" s="5"/>
      <c r="J222" s="5">
        <f t="shared" si="22"/>
        <v>0</v>
      </c>
      <c r="K222" s="127"/>
      <c r="L222" s="5">
        <f t="shared" si="21"/>
        <v>0</v>
      </c>
      <c r="M222" s="142">
        <f>Eingabe!V50</f>
        <v>0</v>
      </c>
      <c r="N222" s="127">
        <f t="shared" si="19"/>
        <v>0</v>
      </c>
      <c r="O222" s="137">
        <f t="shared" si="20"/>
        <v>0</v>
      </c>
      <c r="P222" s="22"/>
      <c r="Q222" s="22"/>
      <c r="R222" s="22"/>
      <c r="S222" s="22"/>
      <c r="T222" s="22"/>
      <c r="U222" s="22"/>
      <c r="V222" s="31"/>
      <c r="W222" s="30"/>
      <c r="X222" s="30"/>
      <c r="Y222" s="22"/>
      <c r="Z222" s="22"/>
      <c r="AA222" s="16"/>
      <c r="AB222" s="16"/>
      <c r="AC222" s="16"/>
      <c r="AD222" s="16"/>
      <c r="AE222" s="16"/>
    </row>
    <row r="223" spans="2:31" ht="26.25" customHeight="1">
      <c r="B223" s="22"/>
      <c r="C223" s="22"/>
      <c r="D223" s="8" t="s">
        <v>54</v>
      </c>
      <c r="E223" s="42">
        <f>Eingabe!C51</f>
        <v>48</v>
      </c>
      <c r="F223" s="79"/>
      <c r="G223" s="80"/>
      <c r="H223" s="17"/>
      <c r="I223" s="5"/>
      <c r="J223" s="5">
        <f t="shared" si="22"/>
        <v>0</v>
      </c>
      <c r="K223" s="127"/>
      <c r="L223" s="5">
        <f t="shared" si="21"/>
        <v>0</v>
      </c>
      <c r="M223" s="142">
        <f>Eingabe!V51</f>
        <v>0</v>
      </c>
      <c r="N223" s="127">
        <f t="shared" si="19"/>
        <v>0</v>
      </c>
      <c r="O223" s="137">
        <f t="shared" si="20"/>
        <v>0</v>
      </c>
      <c r="P223" s="22"/>
      <c r="Q223" s="22"/>
      <c r="R223" s="22"/>
      <c r="S223" s="22"/>
      <c r="T223" s="22"/>
      <c r="U223" s="22"/>
      <c r="V223" s="31"/>
      <c r="W223" s="30"/>
      <c r="X223" s="30"/>
      <c r="Y223" s="22"/>
      <c r="Z223" s="22"/>
      <c r="AA223" s="16"/>
      <c r="AB223" s="16"/>
      <c r="AC223" s="16"/>
      <c r="AD223" s="16"/>
      <c r="AE223" s="16"/>
    </row>
    <row r="224" spans="2:31" ht="26.25" customHeight="1">
      <c r="B224" s="22"/>
      <c r="C224" s="22"/>
      <c r="D224" s="8" t="s">
        <v>55</v>
      </c>
      <c r="E224" s="42">
        <f>Eingabe!C52</f>
        <v>49</v>
      </c>
      <c r="F224" s="79"/>
      <c r="G224" s="80"/>
      <c r="H224" s="17"/>
      <c r="I224" s="5"/>
      <c r="J224" s="5">
        <f t="shared" si="22"/>
        <v>0</v>
      </c>
      <c r="K224" s="127"/>
      <c r="L224" s="5">
        <f t="shared" si="21"/>
        <v>0</v>
      </c>
      <c r="M224" s="142">
        <f>Eingabe!V52</f>
        <v>0</v>
      </c>
      <c r="N224" s="127">
        <f t="shared" si="19"/>
        <v>0</v>
      </c>
      <c r="O224" s="137">
        <f t="shared" si="20"/>
        <v>0</v>
      </c>
      <c r="P224" s="22"/>
      <c r="Q224" s="22"/>
      <c r="R224" s="22"/>
      <c r="S224" s="22"/>
      <c r="T224" s="22"/>
      <c r="U224" s="22"/>
      <c r="V224" s="31"/>
      <c r="W224" s="30"/>
      <c r="X224" s="30"/>
      <c r="Y224" s="22"/>
      <c r="Z224" s="22"/>
      <c r="AA224" s="16"/>
      <c r="AB224" s="16"/>
      <c r="AC224" s="16"/>
      <c r="AD224" s="16"/>
      <c r="AE224" s="16"/>
    </row>
    <row r="225" spans="2:31" ht="26.25" customHeight="1" thickBot="1">
      <c r="B225" s="22"/>
      <c r="C225" s="22"/>
      <c r="D225" s="18" t="s">
        <v>56</v>
      </c>
      <c r="E225" s="43">
        <f>Eingabe!C53</f>
        <v>50</v>
      </c>
      <c r="F225" s="81"/>
      <c r="G225" s="82"/>
      <c r="H225" s="129"/>
      <c r="I225" s="20"/>
      <c r="J225" s="20">
        <f t="shared" si="22"/>
        <v>0</v>
      </c>
      <c r="K225" s="130"/>
      <c r="L225" s="5">
        <f t="shared" si="21"/>
        <v>0</v>
      </c>
      <c r="M225" s="145">
        <f>Eingabe!V53</f>
        <v>0</v>
      </c>
      <c r="N225" s="127">
        <f t="shared" si="19"/>
        <v>0</v>
      </c>
      <c r="O225" s="152">
        <f t="shared" si="20"/>
        <v>0</v>
      </c>
      <c r="P225" s="22"/>
      <c r="Q225" s="22"/>
      <c r="R225" s="22"/>
      <c r="S225" s="22"/>
      <c r="T225" s="22"/>
      <c r="U225" s="22"/>
      <c r="V225" s="31"/>
      <c r="W225" s="30"/>
      <c r="X225" s="30"/>
      <c r="Y225" s="22"/>
      <c r="Z225" s="22"/>
      <c r="AA225" s="16"/>
      <c r="AB225" s="16"/>
      <c r="AC225" s="16"/>
      <c r="AD225" s="16"/>
      <c r="AE225" s="16"/>
    </row>
    <row r="226" spans="2:31" ht="26.25" customHeight="1" thickBot="1">
      <c r="B226" s="22"/>
      <c r="C226" s="22"/>
      <c r="D226" s="250" t="str">
        <f>Eingabe!$B$54</f>
        <v>Punktevergabe: 30,29,28,27,26,25,24,23,22,21,20,19,18,17,16,15,14,13,12,11,10,9,8,7,6,5,4,3,2,1</v>
      </c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2"/>
      <c r="P226" s="22"/>
      <c r="S226" s="30"/>
      <c r="T226" s="31"/>
      <c r="U226" s="31"/>
      <c r="V226" s="31"/>
      <c r="W226" s="30"/>
      <c r="X226" s="30"/>
      <c r="Y226" s="22"/>
      <c r="Z226" s="22"/>
      <c r="AA226" s="16"/>
      <c r="AB226" s="16"/>
      <c r="AC226" s="16"/>
      <c r="AD226" s="16"/>
      <c r="AE226" s="16"/>
    </row>
    <row r="227" spans="2:31" ht="26.25" customHeight="1">
      <c r="B227" s="22"/>
      <c r="C227" s="22"/>
      <c r="D227" s="22"/>
      <c r="E227" s="22"/>
      <c r="F227" s="41"/>
      <c r="G227" s="22"/>
      <c r="H227" s="22"/>
      <c r="I227" s="22"/>
      <c r="J227" s="22"/>
      <c r="K227" s="22"/>
      <c r="L227" s="22"/>
      <c r="M227" s="124"/>
      <c r="N227" s="124"/>
      <c r="O227" s="124"/>
      <c r="P227" s="22"/>
      <c r="S227" s="30"/>
      <c r="T227" s="31"/>
      <c r="U227" s="31"/>
      <c r="V227" s="31"/>
      <c r="W227" s="30"/>
      <c r="X227" s="30"/>
      <c r="Y227" s="22"/>
      <c r="Z227" s="22"/>
      <c r="AA227" s="16"/>
      <c r="AB227" s="16"/>
      <c r="AC227" s="16"/>
      <c r="AD227" s="16"/>
      <c r="AE227" s="16"/>
    </row>
    <row r="228" spans="2:31" ht="26.25" customHeight="1">
      <c r="B228" s="22"/>
      <c r="C228" s="22"/>
      <c r="D228" s="22"/>
      <c r="E228" s="84"/>
      <c r="F228" s="121"/>
      <c r="G228" s="121" t="s">
        <v>68</v>
      </c>
      <c r="H228" s="32"/>
      <c r="I228" s="116">
        <v>1</v>
      </c>
      <c r="J228" s="117">
        <v>2</v>
      </c>
      <c r="K228" s="22"/>
      <c r="L228" s="100" t="s">
        <v>130</v>
      </c>
      <c r="M228" s="101"/>
      <c r="N228" s="143" t="s">
        <v>131</v>
      </c>
      <c r="O228" s="153"/>
      <c r="P228" s="31"/>
      <c r="Q228" s="31"/>
      <c r="R228" s="30"/>
      <c r="S228" s="30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  <c r="AE228" s="16"/>
    </row>
    <row r="229" spans="2:31" ht="26.25" customHeight="1">
      <c r="B229" s="22"/>
      <c r="C229" s="22"/>
      <c r="D229" s="22"/>
      <c r="E229" s="84"/>
      <c r="F229" s="121"/>
      <c r="G229" s="121" t="s">
        <v>68</v>
      </c>
      <c r="H229" s="32"/>
      <c r="I229" s="118">
        <v>3</v>
      </c>
      <c r="J229" s="119">
        <v>4</v>
      </c>
      <c r="K229" s="22"/>
      <c r="L229" s="102" t="s">
        <v>132</v>
      </c>
      <c r="M229" s="100" t="s">
        <v>4</v>
      </c>
      <c r="N229" s="143" t="s">
        <v>133</v>
      </c>
      <c r="O229" s="153"/>
      <c r="P229" s="31"/>
      <c r="Q229" s="31"/>
      <c r="R229" s="30"/>
      <c r="S229" s="30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  <c r="AD229" s="16"/>
      <c r="AE229" s="16"/>
    </row>
    <row r="230" spans="2:31" ht="26.25" customHeight="1">
      <c r="B230" s="22"/>
      <c r="C230" s="22"/>
      <c r="D230" s="22"/>
      <c r="E230" s="84"/>
      <c r="F230" s="121"/>
      <c r="G230" s="121" t="s">
        <v>68</v>
      </c>
      <c r="H230" s="32"/>
      <c r="I230" s="120">
        <v>5</v>
      </c>
      <c r="J230" s="31"/>
      <c r="K230" s="22"/>
      <c r="L230" s="100" t="s">
        <v>132</v>
      </c>
      <c r="M230" s="100" t="s">
        <v>5</v>
      </c>
      <c r="N230" s="143" t="s">
        <v>133</v>
      </c>
      <c r="O230" s="153"/>
      <c r="P230" s="31"/>
      <c r="Q230" s="31"/>
      <c r="R230" s="30"/>
      <c r="S230" s="30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  <c r="AE230" s="16"/>
    </row>
    <row r="231" spans="2:26" ht="26.25" customHeight="1">
      <c r="B231" s="22"/>
      <c r="C231" s="22"/>
      <c r="D231" s="22"/>
      <c r="E231" s="45"/>
      <c r="F231" s="36"/>
      <c r="G231" s="36"/>
      <c r="H231" s="37"/>
      <c r="I231" s="38"/>
      <c r="J231" s="22"/>
      <c r="K231" s="22"/>
      <c r="L231" s="22"/>
      <c r="M231" s="124"/>
      <c r="N231" s="124"/>
      <c r="O231" s="124"/>
      <c r="P231" s="22"/>
      <c r="S231" s="30"/>
      <c r="T231" s="31"/>
      <c r="U231" s="31"/>
      <c r="V231" s="31"/>
      <c r="W231" s="30"/>
      <c r="X231" s="30"/>
      <c r="Y231" s="31"/>
      <c r="Z231" s="30"/>
    </row>
    <row r="232" spans="2:26" ht="26.25" customHeight="1" thickBot="1">
      <c r="B232" s="22"/>
      <c r="C232" s="22"/>
      <c r="D232" s="22"/>
      <c r="E232" s="41"/>
      <c r="F232" s="22"/>
      <c r="G232" s="22"/>
      <c r="H232" s="22"/>
      <c r="I232" s="22"/>
      <c r="J232" s="22"/>
      <c r="K232" s="22"/>
      <c r="L232" s="22"/>
      <c r="M232" s="124"/>
      <c r="N232" s="124"/>
      <c r="O232" s="124"/>
      <c r="P232" s="22"/>
      <c r="S232" s="30"/>
      <c r="T232" s="31"/>
      <c r="U232" s="31"/>
      <c r="V232" s="31"/>
      <c r="W232" s="30"/>
      <c r="X232" s="30"/>
      <c r="Y232" s="31"/>
      <c r="Z232" s="30"/>
    </row>
    <row r="233" spans="2:31" ht="34.5" customHeight="1" thickBot="1">
      <c r="B233" s="22"/>
      <c r="C233" s="22"/>
      <c r="D233" s="214">
        <f>Eingabe!$W$3</f>
        <v>43396</v>
      </c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6"/>
      <c r="P233" s="22"/>
      <c r="S233" s="30"/>
      <c r="T233" s="31"/>
      <c r="U233" s="31"/>
      <c r="V233" s="31"/>
      <c r="W233" s="30"/>
      <c r="X233" s="30"/>
      <c r="Y233" s="22"/>
      <c r="Z233" s="22"/>
      <c r="AA233" s="16"/>
      <c r="AB233" s="16"/>
      <c r="AC233" s="16"/>
      <c r="AD233" s="16"/>
      <c r="AE233" s="16"/>
    </row>
    <row r="234" spans="2:31" ht="31.5">
      <c r="B234" s="22"/>
      <c r="C234" s="22"/>
      <c r="D234" s="256" t="s">
        <v>0</v>
      </c>
      <c r="E234" s="204" t="s">
        <v>63</v>
      </c>
      <c r="F234" s="204" t="s">
        <v>66</v>
      </c>
      <c r="G234" s="204"/>
      <c r="H234" s="212" t="s">
        <v>67</v>
      </c>
      <c r="I234" s="204" t="s">
        <v>4</v>
      </c>
      <c r="J234" s="204" t="s">
        <v>5</v>
      </c>
      <c r="K234" s="204" t="s">
        <v>6</v>
      </c>
      <c r="L234" s="204" t="s">
        <v>62</v>
      </c>
      <c r="M234" s="217" t="s">
        <v>3</v>
      </c>
      <c r="N234" s="33" t="s">
        <v>60</v>
      </c>
      <c r="O234" s="34"/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 thickBot="1">
      <c r="B235" s="22"/>
      <c r="C235" s="22"/>
      <c r="D235" s="257"/>
      <c r="E235" s="205"/>
      <c r="F235" s="205"/>
      <c r="G235" s="205"/>
      <c r="H235" s="213"/>
      <c r="I235" s="205"/>
      <c r="J235" s="205"/>
      <c r="K235" s="205"/>
      <c r="L235" s="205"/>
      <c r="M235" s="218"/>
      <c r="N235" s="46" t="s">
        <v>58</v>
      </c>
      <c r="O235" s="47" t="s">
        <v>59</v>
      </c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9" t="s">
        <v>7</v>
      </c>
      <c r="E236" s="43" t="str">
        <f>Eingabe!C4</f>
        <v>Thomas Gebhardt</v>
      </c>
      <c r="F236" s="77"/>
      <c r="G236" s="78"/>
      <c r="H236" s="126"/>
      <c r="I236" s="5"/>
      <c r="J236" s="5">
        <f aca="true" t="shared" si="23" ref="J236:J267">K236-I236</f>
        <v>0</v>
      </c>
      <c r="K236" s="127"/>
      <c r="L236" s="49">
        <f>SUM(K236/10)</f>
        <v>0</v>
      </c>
      <c r="M236" s="142">
        <f>Eingabe!W4</f>
        <v>0</v>
      </c>
      <c r="N236" s="148"/>
      <c r="O236" s="151"/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10" t="s">
        <v>8</v>
      </c>
      <c r="E237" s="42" t="str">
        <f>Eingabe!C5</f>
        <v>Gerhard Fischer </v>
      </c>
      <c r="F237" s="79"/>
      <c r="G237" s="80"/>
      <c r="H237" s="17"/>
      <c r="I237" s="5"/>
      <c r="J237" s="5">
        <f t="shared" si="23"/>
        <v>0</v>
      </c>
      <c r="K237" s="127"/>
      <c r="L237" s="5">
        <f>SUM(K237/10)</f>
        <v>0</v>
      </c>
      <c r="M237" s="142">
        <f>Eingabe!W5</f>
        <v>0</v>
      </c>
      <c r="N237" s="132">
        <f>$K$236-K237</f>
        <v>0</v>
      </c>
      <c r="O237" s="133"/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11" t="s">
        <v>9</v>
      </c>
      <c r="E238" s="42" t="str">
        <f>Eingabe!C6</f>
        <v>Thomas Sanda</v>
      </c>
      <c r="F238" s="79"/>
      <c r="G238" s="80"/>
      <c r="H238" s="17"/>
      <c r="I238" s="5"/>
      <c r="J238" s="5">
        <f t="shared" si="23"/>
        <v>0</v>
      </c>
      <c r="K238" s="127"/>
      <c r="L238" s="5">
        <f>SUM(K238/10)</f>
        <v>0</v>
      </c>
      <c r="M238" s="142">
        <f>Eingabe!W6</f>
        <v>0</v>
      </c>
      <c r="N238" s="134">
        <f aca="true" t="shared" si="24" ref="N238:N285">$K$236-K238</f>
        <v>0</v>
      </c>
      <c r="O238" s="135">
        <f aca="true" t="shared" si="25" ref="O238:O285">SUM(K237-K238)</f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10</v>
      </c>
      <c r="E239" s="42" t="str">
        <f>Eingabe!C7</f>
        <v>Walter Müllner </v>
      </c>
      <c r="F239" s="79"/>
      <c r="G239" s="80"/>
      <c r="H239" s="17"/>
      <c r="I239" s="5"/>
      <c r="J239" s="5">
        <f t="shared" si="23"/>
        <v>0</v>
      </c>
      <c r="K239" s="127"/>
      <c r="L239" s="5">
        <f aca="true" t="shared" si="26" ref="L239:L285">SUM(K239/10)</f>
        <v>0</v>
      </c>
      <c r="M239" s="142">
        <f>Eingabe!W7</f>
        <v>0</v>
      </c>
      <c r="N239" s="127">
        <f t="shared" si="24"/>
        <v>0</v>
      </c>
      <c r="O239" s="137">
        <f t="shared" si="25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11</v>
      </c>
      <c r="E240" s="42" t="str">
        <f>Eingabe!C8</f>
        <v>Gabi Krausler</v>
      </c>
      <c r="F240" s="79"/>
      <c r="G240" s="80"/>
      <c r="H240" s="17"/>
      <c r="I240" s="5"/>
      <c r="J240" s="5">
        <f t="shared" si="23"/>
        <v>0</v>
      </c>
      <c r="K240" s="127"/>
      <c r="L240" s="5">
        <f t="shared" si="26"/>
        <v>0</v>
      </c>
      <c r="M240" s="142">
        <f>Eingabe!W8</f>
        <v>0</v>
      </c>
      <c r="N240" s="127">
        <f t="shared" si="24"/>
        <v>0</v>
      </c>
      <c r="O240" s="137">
        <f t="shared" si="25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12</v>
      </c>
      <c r="E241" s="42" t="str">
        <f>Eingabe!C9</f>
        <v>Peter Siding </v>
      </c>
      <c r="F241" s="79"/>
      <c r="G241" s="80"/>
      <c r="H241" s="17"/>
      <c r="I241" s="5"/>
      <c r="J241" s="5">
        <f t="shared" si="23"/>
        <v>0</v>
      </c>
      <c r="K241" s="127"/>
      <c r="L241" s="5">
        <f t="shared" si="26"/>
        <v>0</v>
      </c>
      <c r="M241" s="142">
        <f>Eingabe!W9</f>
        <v>0</v>
      </c>
      <c r="N241" s="127">
        <f t="shared" si="24"/>
        <v>0</v>
      </c>
      <c r="O241" s="137">
        <f t="shared" si="25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13</v>
      </c>
      <c r="E242" s="42" t="str">
        <f>Eingabe!C10</f>
        <v>Thomas Nowak </v>
      </c>
      <c r="F242" s="79"/>
      <c r="G242" s="80"/>
      <c r="H242" s="17"/>
      <c r="I242" s="5"/>
      <c r="J242" s="5">
        <f t="shared" si="23"/>
        <v>0</v>
      </c>
      <c r="K242" s="127"/>
      <c r="L242" s="5">
        <f t="shared" si="26"/>
        <v>0</v>
      </c>
      <c r="M242" s="142">
        <f>Eingabe!W10</f>
        <v>0</v>
      </c>
      <c r="N242" s="127">
        <f t="shared" si="24"/>
        <v>0</v>
      </c>
      <c r="O242" s="137">
        <f t="shared" si="25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14</v>
      </c>
      <c r="E243" s="42" t="str">
        <f>Eingabe!C11</f>
        <v>Franz Wessely</v>
      </c>
      <c r="F243" s="79"/>
      <c r="G243" s="80"/>
      <c r="H243" s="17"/>
      <c r="I243" s="5"/>
      <c r="J243" s="5">
        <f t="shared" si="23"/>
        <v>0</v>
      </c>
      <c r="K243" s="127"/>
      <c r="L243" s="5">
        <f t="shared" si="26"/>
        <v>0</v>
      </c>
      <c r="M243" s="142">
        <f>Eingabe!W11</f>
        <v>0</v>
      </c>
      <c r="N243" s="127">
        <f t="shared" si="24"/>
        <v>0</v>
      </c>
      <c r="O243" s="137">
        <f t="shared" si="25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15</v>
      </c>
      <c r="E244" s="42" t="str">
        <f>Eingabe!C12</f>
        <v>Martin Leo Gruber</v>
      </c>
      <c r="F244" s="79"/>
      <c r="G244" s="80"/>
      <c r="H244" s="17"/>
      <c r="I244" s="5"/>
      <c r="J244" s="5">
        <f t="shared" si="23"/>
        <v>0</v>
      </c>
      <c r="K244" s="127"/>
      <c r="L244" s="5">
        <f t="shared" si="26"/>
        <v>0</v>
      </c>
      <c r="M244" s="142">
        <f>Eingabe!W12</f>
        <v>0</v>
      </c>
      <c r="N244" s="127">
        <f t="shared" si="24"/>
        <v>0</v>
      </c>
      <c r="O244" s="137">
        <f t="shared" si="25"/>
        <v>0</v>
      </c>
      <c r="P244" s="22"/>
      <c r="S244" s="30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  <c r="AE244" s="16"/>
    </row>
    <row r="245" spans="2:31" ht="26.25" customHeight="1">
      <c r="B245" s="22"/>
      <c r="C245" s="22"/>
      <c r="D245" s="8" t="s">
        <v>16</v>
      </c>
      <c r="E245" s="42" t="str">
        <f>Eingabe!C13</f>
        <v>Kurt Reznicek</v>
      </c>
      <c r="F245" s="79"/>
      <c r="G245" s="80"/>
      <c r="H245" s="17"/>
      <c r="I245" s="5"/>
      <c r="J245" s="5">
        <f t="shared" si="23"/>
        <v>0</v>
      </c>
      <c r="K245" s="127"/>
      <c r="L245" s="5">
        <f t="shared" si="26"/>
        <v>0</v>
      </c>
      <c r="M245" s="142">
        <f>Eingabe!W13</f>
        <v>0</v>
      </c>
      <c r="N245" s="127">
        <f t="shared" si="24"/>
        <v>0</v>
      </c>
      <c r="O245" s="137">
        <f t="shared" si="25"/>
        <v>0</v>
      </c>
      <c r="P245" s="22"/>
      <c r="S245" s="30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  <c r="AE245" s="16"/>
    </row>
    <row r="246" spans="2:31" ht="26.25" customHeight="1">
      <c r="B246" s="22"/>
      <c r="C246" s="22"/>
      <c r="D246" s="8" t="s">
        <v>17</v>
      </c>
      <c r="E246" s="42" t="str">
        <f>Eingabe!C14</f>
        <v>Roland Dobritzhofer</v>
      </c>
      <c r="F246" s="79"/>
      <c r="G246" s="80"/>
      <c r="H246" s="17"/>
      <c r="I246" s="5"/>
      <c r="J246" s="5">
        <f t="shared" si="23"/>
        <v>0</v>
      </c>
      <c r="K246" s="127"/>
      <c r="L246" s="5">
        <f t="shared" si="26"/>
        <v>0</v>
      </c>
      <c r="M246" s="142">
        <f>Eingabe!W14</f>
        <v>0</v>
      </c>
      <c r="N246" s="127">
        <f t="shared" si="24"/>
        <v>0</v>
      </c>
      <c r="O246" s="137">
        <f t="shared" si="25"/>
        <v>0</v>
      </c>
      <c r="P246" s="22"/>
      <c r="S246" s="30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8" t="s">
        <v>18</v>
      </c>
      <c r="E247" s="42" t="str">
        <f>Eingabe!C15</f>
        <v>Rudolf Muhr</v>
      </c>
      <c r="F247" s="79"/>
      <c r="G247" s="80"/>
      <c r="H247" s="17"/>
      <c r="I247" s="5"/>
      <c r="J247" s="5">
        <f t="shared" si="23"/>
        <v>0</v>
      </c>
      <c r="K247" s="127"/>
      <c r="L247" s="5">
        <f t="shared" si="26"/>
        <v>0</v>
      </c>
      <c r="M247" s="142">
        <f>Eingabe!W15</f>
        <v>0</v>
      </c>
      <c r="N247" s="127">
        <f t="shared" si="24"/>
        <v>0</v>
      </c>
      <c r="O247" s="137">
        <f t="shared" si="25"/>
        <v>0</v>
      </c>
      <c r="P247" s="22"/>
      <c r="S247" s="30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  <c r="AE247" s="16"/>
    </row>
    <row r="248" spans="2:31" ht="26.25" customHeight="1">
      <c r="B248" s="22"/>
      <c r="C248" s="22"/>
      <c r="D248" s="8" t="s">
        <v>19</v>
      </c>
      <c r="E248" s="42">
        <f>Eingabe!C16</f>
        <v>13</v>
      </c>
      <c r="F248" s="79"/>
      <c r="G248" s="80"/>
      <c r="H248" s="17"/>
      <c r="I248" s="5"/>
      <c r="J248" s="5">
        <f t="shared" si="23"/>
        <v>0</v>
      </c>
      <c r="K248" s="127"/>
      <c r="L248" s="5">
        <f t="shared" si="26"/>
        <v>0</v>
      </c>
      <c r="M248" s="142">
        <f>Eingabe!W16</f>
        <v>0</v>
      </c>
      <c r="N248" s="127">
        <f t="shared" si="24"/>
        <v>0</v>
      </c>
      <c r="O248" s="137">
        <f t="shared" si="25"/>
        <v>0</v>
      </c>
      <c r="P248" s="22"/>
      <c r="S248" s="30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  <c r="AE248" s="16"/>
    </row>
    <row r="249" spans="2:31" ht="26.25" customHeight="1">
      <c r="B249" s="22"/>
      <c r="C249" s="22"/>
      <c r="D249" s="8" t="s">
        <v>20</v>
      </c>
      <c r="E249" s="42">
        <f>Eingabe!C17</f>
        <v>14</v>
      </c>
      <c r="F249" s="79"/>
      <c r="G249" s="80"/>
      <c r="H249" s="17"/>
      <c r="I249" s="5"/>
      <c r="J249" s="5">
        <f t="shared" si="23"/>
        <v>0</v>
      </c>
      <c r="K249" s="127"/>
      <c r="L249" s="5">
        <f t="shared" si="26"/>
        <v>0</v>
      </c>
      <c r="M249" s="142">
        <f>Eingabe!W17</f>
        <v>0</v>
      </c>
      <c r="N249" s="127">
        <f t="shared" si="24"/>
        <v>0</v>
      </c>
      <c r="O249" s="137">
        <f t="shared" si="25"/>
        <v>0</v>
      </c>
      <c r="P249" s="22"/>
      <c r="S249" s="30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8" t="s">
        <v>21</v>
      </c>
      <c r="E250" s="42">
        <f>Eingabe!C18</f>
        <v>15</v>
      </c>
      <c r="F250" s="79"/>
      <c r="G250" s="80"/>
      <c r="H250" s="17"/>
      <c r="I250" s="5"/>
      <c r="J250" s="5">
        <f t="shared" si="23"/>
        <v>0</v>
      </c>
      <c r="K250" s="127"/>
      <c r="L250" s="5">
        <f t="shared" si="26"/>
        <v>0</v>
      </c>
      <c r="M250" s="142">
        <f>Eingabe!W18</f>
        <v>0</v>
      </c>
      <c r="N250" s="127">
        <f t="shared" si="24"/>
        <v>0</v>
      </c>
      <c r="O250" s="137">
        <f t="shared" si="25"/>
        <v>0</v>
      </c>
      <c r="P250" s="22"/>
      <c r="S250" s="30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  <c r="AE250" s="16"/>
    </row>
    <row r="251" spans="2:31" ht="26.25" customHeight="1">
      <c r="B251" s="22"/>
      <c r="C251" s="22"/>
      <c r="D251" s="8" t="s">
        <v>22</v>
      </c>
      <c r="E251" s="42">
        <f>Eingabe!C19</f>
        <v>16</v>
      </c>
      <c r="F251" s="79"/>
      <c r="G251" s="80"/>
      <c r="H251" s="17"/>
      <c r="I251" s="5"/>
      <c r="J251" s="5">
        <f t="shared" si="23"/>
        <v>0</v>
      </c>
      <c r="K251" s="127"/>
      <c r="L251" s="5">
        <f t="shared" si="26"/>
        <v>0</v>
      </c>
      <c r="M251" s="142">
        <f>Eingabe!W19</f>
        <v>0</v>
      </c>
      <c r="N251" s="127">
        <f t="shared" si="24"/>
        <v>0</v>
      </c>
      <c r="O251" s="137">
        <f t="shared" si="25"/>
        <v>0</v>
      </c>
      <c r="P251" s="22"/>
      <c r="S251" s="30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  <c r="AE251" s="16"/>
    </row>
    <row r="252" spans="2:31" ht="26.25" customHeight="1">
      <c r="B252" s="22"/>
      <c r="C252" s="22"/>
      <c r="D252" s="8" t="s">
        <v>23</v>
      </c>
      <c r="E252" s="42">
        <f>Eingabe!C20</f>
        <v>17</v>
      </c>
      <c r="F252" s="79"/>
      <c r="G252" s="80"/>
      <c r="H252" s="17"/>
      <c r="I252" s="5"/>
      <c r="J252" s="5">
        <f t="shared" si="23"/>
        <v>0</v>
      </c>
      <c r="K252" s="127"/>
      <c r="L252" s="5">
        <f t="shared" si="26"/>
        <v>0</v>
      </c>
      <c r="M252" s="142">
        <f>Eingabe!W20</f>
        <v>0</v>
      </c>
      <c r="N252" s="127">
        <f t="shared" si="24"/>
        <v>0</v>
      </c>
      <c r="O252" s="137">
        <f t="shared" si="25"/>
        <v>0</v>
      </c>
      <c r="P252" s="22"/>
      <c r="S252" s="30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  <c r="AE252" s="16"/>
    </row>
    <row r="253" spans="2:31" ht="26.25" customHeight="1">
      <c r="B253" s="22"/>
      <c r="C253" s="22"/>
      <c r="D253" s="8" t="s">
        <v>24</v>
      </c>
      <c r="E253" s="42">
        <f>Eingabe!C21</f>
        <v>18</v>
      </c>
      <c r="F253" s="79"/>
      <c r="G253" s="80"/>
      <c r="H253" s="17"/>
      <c r="I253" s="5"/>
      <c r="J253" s="5">
        <f t="shared" si="23"/>
        <v>0</v>
      </c>
      <c r="K253" s="127"/>
      <c r="L253" s="5">
        <f t="shared" si="26"/>
        <v>0</v>
      </c>
      <c r="M253" s="142">
        <f>Eingabe!W21</f>
        <v>0</v>
      </c>
      <c r="N253" s="127">
        <f t="shared" si="24"/>
        <v>0</v>
      </c>
      <c r="O253" s="137">
        <f t="shared" si="25"/>
        <v>0</v>
      </c>
      <c r="P253" s="22"/>
      <c r="S253" s="30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  <c r="AE253" s="16"/>
    </row>
    <row r="254" spans="2:31" ht="26.25" customHeight="1">
      <c r="B254" s="22"/>
      <c r="C254" s="22"/>
      <c r="D254" s="8" t="s">
        <v>25</v>
      </c>
      <c r="E254" s="42">
        <f>Eingabe!C22</f>
        <v>19</v>
      </c>
      <c r="F254" s="79"/>
      <c r="G254" s="80"/>
      <c r="H254" s="17"/>
      <c r="I254" s="5"/>
      <c r="J254" s="5">
        <f t="shared" si="23"/>
        <v>0</v>
      </c>
      <c r="K254" s="127"/>
      <c r="L254" s="5">
        <f t="shared" si="26"/>
        <v>0</v>
      </c>
      <c r="M254" s="142">
        <f>Eingabe!W22</f>
        <v>0</v>
      </c>
      <c r="N254" s="127">
        <f t="shared" si="24"/>
        <v>0</v>
      </c>
      <c r="O254" s="137">
        <f t="shared" si="25"/>
        <v>0</v>
      </c>
      <c r="P254" s="22"/>
      <c r="S254" s="30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  <c r="AE254" s="16"/>
    </row>
    <row r="255" spans="2:31" ht="26.25" customHeight="1">
      <c r="B255" s="22"/>
      <c r="C255" s="22"/>
      <c r="D255" s="8" t="s">
        <v>26</v>
      </c>
      <c r="E255" s="42">
        <f>Eingabe!C23</f>
        <v>20</v>
      </c>
      <c r="F255" s="79"/>
      <c r="G255" s="80"/>
      <c r="H255" s="17"/>
      <c r="I255" s="5"/>
      <c r="J255" s="5">
        <f t="shared" si="23"/>
        <v>0</v>
      </c>
      <c r="K255" s="127"/>
      <c r="L255" s="5">
        <f t="shared" si="26"/>
        <v>0</v>
      </c>
      <c r="M255" s="142">
        <f>Eingabe!W23</f>
        <v>0</v>
      </c>
      <c r="N255" s="127">
        <f t="shared" si="24"/>
        <v>0</v>
      </c>
      <c r="O255" s="137">
        <f t="shared" si="25"/>
        <v>0</v>
      </c>
      <c r="P255" s="22"/>
      <c r="S255" s="30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  <c r="AE255" s="16"/>
    </row>
    <row r="256" spans="2:31" ht="26.25" customHeight="1">
      <c r="B256" s="22"/>
      <c r="C256" s="22"/>
      <c r="D256" s="8" t="s">
        <v>27</v>
      </c>
      <c r="E256" s="42">
        <f>Eingabe!C24</f>
        <v>21</v>
      </c>
      <c r="F256" s="79"/>
      <c r="G256" s="80"/>
      <c r="H256" s="17"/>
      <c r="I256" s="5"/>
      <c r="J256" s="5">
        <f t="shared" si="23"/>
        <v>0</v>
      </c>
      <c r="K256" s="127"/>
      <c r="L256" s="5">
        <f t="shared" si="26"/>
        <v>0</v>
      </c>
      <c r="M256" s="142">
        <f>Eingabe!W24</f>
        <v>0</v>
      </c>
      <c r="N256" s="127">
        <f t="shared" si="24"/>
        <v>0</v>
      </c>
      <c r="O256" s="137">
        <f t="shared" si="25"/>
        <v>0</v>
      </c>
      <c r="P256" s="22"/>
      <c r="S256" s="30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  <c r="AE256" s="16"/>
    </row>
    <row r="257" spans="2:31" ht="26.25" customHeight="1">
      <c r="B257" s="22"/>
      <c r="C257" s="22"/>
      <c r="D257" s="8" t="s">
        <v>28</v>
      </c>
      <c r="E257" s="42">
        <f>Eingabe!C25</f>
        <v>22</v>
      </c>
      <c r="F257" s="79"/>
      <c r="G257" s="80"/>
      <c r="H257" s="17"/>
      <c r="I257" s="5"/>
      <c r="J257" s="5">
        <f t="shared" si="23"/>
        <v>0</v>
      </c>
      <c r="K257" s="127"/>
      <c r="L257" s="5">
        <f t="shared" si="26"/>
        <v>0</v>
      </c>
      <c r="M257" s="142">
        <f>Eingabe!W25</f>
        <v>0</v>
      </c>
      <c r="N257" s="127">
        <f t="shared" si="24"/>
        <v>0</v>
      </c>
      <c r="O257" s="137">
        <f t="shared" si="25"/>
        <v>0</v>
      </c>
      <c r="P257" s="22"/>
      <c r="S257" s="30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  <c r="AE257" s="16"/>
    </row>
    <row r="258" spans="2:31" ht="26.25" customHeight="1">
      <c r="B258" s="22"/>
      <c r="C258" s="22"/>
      <c r="D258" s="8" t="s">
        <v>29</v>
      </c>
      <c r="E258" s="42">
        <f>Eingabe!C26</f>
        <v>23</v>
      </c>
      <c r="F258" s="79"/>
      <c r="G258" s="80"/>
      <c r="H258" s="17"/>
      <c r="I258" s="5"/>
      <c r="J258" s="5">
        <f t="shared" si="23"/>
        <v>0</v>
      </c>
      <c r="K258" s="127"/>
      <c r="L258" s="5">
        <f t="shared" si="26"/>
        <v>0</v>
      </c>
      <c r="M258" s="142">
        <f>Eingabe!W26</f>
        <v>0</v>
      </c>
      <c r="N258" s="127">
        <f t="shared" si="24"/>
        <v>0</v>
      </c>
      <c r="O258" s="137">
        <f t="shared" si="25"/>
        <v>0</v>
      </c>
      <c r="P258" s="22"/>
      <c r="S258" s="30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  <c r="AE258" s="16"/>
    </row>
    <row r="259" spans="2:31" ht="26.25" customHeight="1">
      <c r="B259" s="22"/>
      <c r="C259" s="22"/>
      <c r="D259" s="8" t="s">
        <v>30</v>
      </c>
      <c r="E259" s="42">
        <f>Eingabe!C27</f>
        <v>24</v>
      </c>
      <c r="F259" s="79"/>
      <c r="G259" s="80"/>
      <c r="H259" s="17"/>
      <c r="I259" s="5"/>
      <c r="J259" s="5">
        <f t="shared" si="23"/>
        <v>0</v>
      </c>
      <c r="K259" s="127"/>
      <c r="L259" s="5">
        <f t="shared" si="26"/>
        <v>0</v>
      </c>
      <c r="M259" s="142">
        <f>Eingabe!W27</f>
        <v>0</v>
      </c>
      <c r="N259" s="127">
        <f t="shared" si="24"/>
        <v>0</v>
      </c>
      <c r="O259" s="137">
        <f t="shared" si="25"/>
        <v>0</v>
      </c>
      <c r="P259" s="22"/>
      <c r="S259" s="30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  <c r="AE259" s="16"/>
    </row>
    <row r="260" spans="2:31" ht="26.25" customHeight="1">
      <c r="B260" s="22"/>
      <c r="C260" s="22"/>
      <c r="D260" s="8" t="s">
        <v>31</v>
      </c>
      <c r="E260" s="42">
        <f>Eingabe!C28</f>
        <v>25</v>
      </c>
      <c r="F260" s="79"/>
      <c r="G260" s="80"/>
      <c r="H260" s="17"/>
      <c r="I260" s="5"/>
      <c r="J260" s="5">
        <f t="shared" si="23"/>
        <v>0</v>
      </c>
      <c r="K260" s="127"/>
      <c r="L260" s="5">
        <f t="shared" si="26"/>
        <v>0</v>
      </c>
      <c r="M260" s="142">
        <f>Eingabe!W28</f>
        <v>0</v>
      </c>
      <c r="N260" s="127">
        <f t="shared" si="24"/>
        <v>0</v>
      </c>
      <c r="O260" s="137">
        <f t="shared" si="25"/>
        <v>0</v>
      </c>
      <c r="P260" s="22"/>
      <c r="S260" s="30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  <c r="AE260" s="16"/>
    </row>
    <row r="261" spans="2:31" ht="26.25" customHeight="1">
      <c r="B261" s="22"/>
      <c r="C261" s="22"/>
      <c r="D261" s="8" t="s">
        <v>32</v>
      </c>
      <c r="E261" s="42">
        <f>Eingabe!C29</f>
        <v>26</v>
      </c>
      <c r="F261" s="79"/>
      <c r="G261" s="80"/>
      <c r="H261" s="17"/>
      <c r="I261" s="5"/>
      <c r="J261" s="5">
        <f t="shared" si="23"/>
        <v>0</v>
      </c>
      <c r="K261" s="127"/>
      <c r="L261" s="5">
        <f t="shared" si="26"/>
        <v>0</v>
      </c>
      <c r="M261" s="142">
        <f>Eingabe!W29</f>
        <v>0</v>
      </c>
      <c r="N261" s="127">
        <f t="shared" si="24"/>
        <v>0</v>
      </c>
      <c r="O261" s="137">
        <f t="shared" si="25"/>
        <v>0</v>
      </c>
      <c r="P261" s="22"/>
      <c r="S261" s="30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  <c r="AE261" s="16"/>
    </row>
    <row r="262" spans="2:31" ht="26.25" customHeight="1">
      <c r="B262" s="22"/>
      <c r="C262" s="22"/>
      <c r="D262" s="8" t="s">
        <v>33</v>
      </c>
      <c r="E262" s="42">
        <f>Eingabe!C30</f>
        <v>27</v>
      </c>
      <c r="F262" s="79"/>
      <c r="G262" s="80"/>
      <c r="H262" s="17"/>
      <c r="I262" s="5"/>
      <c r="J262" s="5">
        <f t="shared" si="23"/>
        <v>0</v>
      </c>
      <c r="K262" s="127"/>
      <c r="L262" s="5">
        <f t="shared" si="26"/>
        <v>0</v>
      </c>
      <c r="M262" s="142">
        <f>Eingabe!W30</f>
        <v>0</v>
      </c>
      <c r="N262" s="127">
        <f t="shared" si="24"/>
        <v>0</v>
      </c>
      <c r="O262" s="137">
        <f t="shared" si="25"/>
        <v>0</v>
      </c>
      <c r="P262" s="22"/>
      <c r="S262" s="30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  <c r="AE262" s="16"/>
    </row>
    <row r="263" spans="2:31" ht="26.25" customHeight="1">
      <c r="B263" s="22"/>
      <c r="C263" s="22"/>
      <c r="D263" s="8" t="s">
        <v>34</v>
      </c>
      <c r="E263" s="42">
        <f>Eingabe!C31</f>
        <v>28</v>
      </c>
      <c r="F263" s="79"/>
      <c r="G263" s="80"/>
      <c r="H263" s="17"/>
      <c r="I263" s="5"/>
      <c r="J263" s="5">
        <f t="shared" si="23"/>
        <v>0</v>
      </c>
      <c r="K263" s="127"/>
      <c r="L263" s="5">
        <f t="shared" si="26"/>
        <v>0</v>
      </c>
      <c r="M263" s="142">
        <f>Eingabe!W31</f>
        <v>0</v>
      </c>
      <c r="N263" s="127">
        <f t="shared" si="24"/>
        <v>0</v>
      </c>
      <c r="O263" s="137">
        <f t="shared" si="25"/>
        <v>0</v>
      </c>
      <c r="P263" s="22"/>
      <c r="S263" s="30"/>
      <c r="T263" s="22"/>
      <c r="U263" s="22"/>
      <c r="V263" s="22"/>
      <c r="W263" s="22"/>
      <c r="X263" s="22"/>
      <c r="Y263" s="22"/>
      <c r="Z263" s="22"/>
      <c r="AA263" s="16"/>
      <c r="AB263" s="16"/>
      <c r="AC263" s="16"/>
      <c r="AD263" s="16"/>
      <c r="AE263" s="16"/>
    </row>
    <row r="264" spans="2:31" ht="26.25" customHeight="1">
      <c r="B264" s="22"/>
      <c r="C264" s="22"/>
      <c r="D264" s="8" t="s">
        <v>35</v>
      </c>
      <c r="E264" s="42">
        <f>Eingabe!C32</f>
        <v>29</v>
      </c>
      <c r="F264" s="79"/>
      <c r="G264" s="80"/>
      <c r="H264" s="17"/>
      <c r="I264" s="5"/>
      <c r="J264" s="5">
        <f t="shared" si="23"/>
        <v>0</v>
      </c>
      <c r="K264" s="127"/>
      <c r="L264" s="5">
        <f t="shared" si="26"/>
        <v>0</v>
      </c>
      <c r="M264" s="142">
        <f>Eingabe!W32</f>
        <v>0</v>
      </c>
      <c r="N264" s="127">
        <f t="shared" si="24"/>
        <v>0</v>
      </c>
      <c r="O264" s="137">
        <f t="shared" si="25"/>
        <v>0</v>
      </c>
      <c r="P264" s="22"/>
      <c r="S264" s="30"/>
      <c r="T264" s="22"/>
      <c r="U264" s="22"/>
      <c r="V264" s="22"/>
      <c r="W264" s="22"/>
      <c r="X264" s="22"/>
      <c r="Y264" s="22"/>
      <c r="Z264" s="22"/>
      <c r="AA264" s="16"/>
      <c r="AB264" s="16"/>
      <c r="AC264" s="16"/>
      <c r="AD264" s="16"/>
      <c r="AE264" s="16"/>
    </row>
    <row r="265" spans="2:31" ht="26.25" customHeight="1">
      <c r="B265" s="22"/>
      <c r="C265" s="22"/>
      <c r="D265" s="8" t="s">
        <v>36</v>
      </c>
      <c r="E265" s="42">
        <f>Eingabe!C33</f>
        <v>30</v>
      </c>
      <c r="F265" s="79"/>
      <c r="G265" s="80"/>
      <c r="H265" s="17"/>
      <c r="I265" s="5"/>
      <c r="J265" s="5">
        <f t="shared" si="23"/>
        <v>0</v>
      </c>
      <c r="K265" s="127"/>
      <c r="L265" s="5">
        <f t="shared" si="26"/>
        <v>0</v>
      </c>
      <c r="M265" s="142">
        <f>Eingabe!W33</f>
        <v>0</v>
      </c>
      <c r="N265" s="127">
        <f t="shared" si="24"/>
        <v>0</v>
      </c>
      <c r="O265" s="137">
        <f t="shared" si="25"/>
        <v>0</v>
      </c>
      <c r="P265" s="22"/>
      <c r="S265" s="30"/>
      <c r="T265" s="22"/>
      <c r="U265" s="22"/>
      <c r="V265" s="22"/>
      <c r="W265" s="22"/>
      <c r="X265" s="22"/>
      <c r="Y265" s="22"/>
      <c r="Z265" s="22"/>
      <c r="AA265" s="16"/>
      <c r="AB265" s="16"/>
      <c r="AC265" s="16"/>
      <c r="AD265" s="16"/>
      <c r="AE265" s="16"/>
    </row>
    <row r="266" spans="2:31" ht="26.25" customHeight="1">
      <c r="B266" s="22"/>
      <c r="C266" s="22"/>
      <c r="D266" s="8" t="s">
        <v>37</v>
      </c>
      <c r="E266" s="42">
        <f>Eingabe!C34</f>
        <v>31</v>
      </c>
      <c r="F266" s="79"/>
      <c r="G266" s="80"/>
      <c r="H266" s="17"/>
      <c r="I266" s="5"/>
      <c r="J266" s="5">
        <f t="shared" si="23"/>
        <v>0</v>
      </c>
      <c r="K266" s="127"/>
      <c r="L266" s="5">
        <f t="shared" si="26"/>
        <v>0</v>
      </c>
      <c r="M266" s="142">
        <f>Eingabe!W34</f>
        <v>0</v>
      </c>
      <c r="N266" s="127">
        <f t="shared" si="24"/>
        <v>0</v>
      </c>
      <c r="O266" s="137">
        <f t="shared" si="25"/>
        <v>0</v>
      </c>
      <c r="P266" s="22"/>
      <c r="S266" s="30"/>
      <c r="T266" s="22"/>
      <c r="U266" s="22"/>
      <c r="V266" s="22"/>
      <c r="W266" s="22"/>
      <c r="X266" s="22"/>
      <c r="Y266" s="22"/>
      <c r="Z266" s="22"/>
      <c r="AA266" s="16"/>
      <c r="AB266" s="16"/>
      <c r="AC266" s="16"/>
      <c r="AD266" s="16"/>
      <c r="AE266" s="16"/>
    </row>
    <row r="267" spans="2:31" ht="26.25" customHeight="1">
      <c r="B267" s="22"/>
      <c r="C267" s="22"/>
      <c r="D267" s="8" t="s">
        <v>38</v>
      </c>
      <c r="E267" s="42">
        <f>Eingabe!C35</f>
        <v>32</v>
      </c>
      <c r="F267" s="79"/>
      <c r="G267" s="80"/>
      <c r="H267" s="17"/>
      <c r="I267" s="5"/>
      <c r="J267" s="5">
        <f t="shared" si="23"/>
        <v>0</v>
      </c>
      <c r="K267" s="127"/>
      <c r="L267" s="5">
        <f t="shared" si="26"/>
        <v>0</v>
      </c>
      <c r="M267" s="142">
        <f>Eingabe!W35</f>
        <v>0</v>
      </c>
      <c r="N267" s="127">
        <f t="shared" si="24"/>
        <v>0</v>
      </c>
      <c r="O267" s="137">
        <f t="shared" si="25"/>
        <v>0</v>
      </c>
      <c r="P267" s="22"/>
      <c r="S267" s="30"/>
      <c r="T267" s="22"/>
      <c r="U267" s="22"/>
      <c r="V267" s="22"/>
      <c r="W267" s="22"/>
      <c r="X267" s="22"/>
      <c r="Y267" s="22"/>
      <c r="Z267" s="22"/>
      <c r="AA267" s="16"/>
      <c r="AB267" s="16"/>
      <c r="AC267" s="16"/>
      <c r="AD267" s="16"/>
      <c r="AE267" s="16"/>
    </row>
    <row r="268" spans="2:31" ht="26.25" customHeight="1">
      <c r="B268" s="22"/>
      <c r="C268" s="22"/>
      <c r="D268" s="8" t="s">
        <v>39</v>
      </c>
      <c r="E268" s="42">
        <f>Eingabe!C36</f>
        <v>33</v>
      </c>
      <c r="F268" s="79"/>
      <c r="G268" s="80"/>
      <c r="H268" s="17"/>
      <c r="I268" s="5"/>
      <c r="J268" s="5">
        <f aca="true" t="shared" si="27" ref="J268:J285">K268-I268</f>
        <v>0</v>
      </c>
      <c r="K268" s="127"/>
      <c r="L268" s="5">
        <f t="shared" si="26"/>
        <v>0</v>
      </c>
      <c r="M268" s="142">
        <f>Eingabe!W36</f>
        <v>0</v>
      </c>
      <c r="N268" s="127">
        <f t="shared" si="24"/>
        <v>0</v>
      </c>
      <c r="O268" s="137">
        <f t="shared" si="25"/>
        <v>0</v>
      </c>
      <c r="P268" s="22"/>
      <c r="S268" s="30"/>
      <c r="T268" s="22"/>
      <c r="U268" s="22"/>
      <c r="V268" s="22"/>
      <c r="W268" s="22"/>
      <c r="X268" s="22"/>
      <c r="Y268" s="22"/>
      <c r="Z268" s="22"/>
      <c r="AA268" s="16"/>
      <c r="AB268" s="16"/>
      <c r="AC268" s="16"/>
      <c r="AD268" s="16"/>
      <c r="AE268" s="16"/>
    </row>
    <row r="269" spans="2:31" ht="26.25" customHeight="1">
      <c r="B269" s="22"/>
      <c r="C269" s="22"/>
      <c r="D269" s="8" t="s">
        <v>40</v>
      </c>
      <c r="E269" s="42">
        <f>Eingabe!C37</f>
        <v>34</v>
      </c>
      <c r="F269" s="79"/>
      <c r="G269" s="80"/>
      <c r="H269" s="17"/>
      <c r="I269" s="5"/>
      <c r="J269" s="5">
        <f t="shared" si="27"/>
        <v>0</v>
      </c>
      <c r="K269" s="127"/>
      <c r="L269" s="5">
        <f t="shared" si="26"/>
        <v>0</v>
      </c>
      <c r="M269" s="142">
        <f>Eingabe!W37</f>
        <v>0</v>
      </c>
      <c r="N269" s="127">
        <f t="shared" si="24"/>
        <v>0</v>
      </c>
      <c r="O269" s="137">
        <f t="shared" si="25"/>
        <v>0</v>
      </c>
      <c r="P269" s="22"/>
      <c r="S269" s="30"/>
      <c r="T269" s="22"/>
      <c r="U269" s="22"/>
      <c r="V269" s="22"/>
      <c r="W269" s="22"/>
      <c r="X269" s="22"/>
      <c r="Y269" s="22"/>
      <c r="Z269" s="22"/>
      <c r="AA269" s="16"/>
      <c r="AB269" s="16"/>
      <c r="AC269" s="16"/>
      <c r="AD269" s="16"/>
      <c r="AE269" s="16"/>
    </row>
    <row r="270" spans="2:31" ht="26.25" customHeight="1">
      <c r="B270" s="22"/>
      <c r="C270" s="22"/>
      <c r="D270" s="8" t="s">
        <v>41</v>
      </c>
      <c r="E270" s="42">
        <f>Eingabe!C38</f>
        <v>35</v>
      </c>
      <c r="F270" s="79"/>
      <c r="G270" s="80"/>
      <c r="H270" s="17"/>
      <c r="I270" s="5"/>
      <c r="J270" s="5">
        <f t="shared" si="27"/>
        <v>0</v>
      </c>
      <c r="K270" s="127"/>
      <c r="L270" s="5">
        <f t="shared" si="26"/>
        <v>0</v>
      </c>
      <c r="M270" s="142">
        <f>Eingabe!W38</f>
        <v>0</v>
      </c>
      <c r="N270" s="127">
        <f t="shared" si="24"/>
        <v>0</v>
      </c>
      <c r="O270" s="137">
        <f t="shared" si="25"/>
        <v>0</v>
      </c>
      <c r="P270" s="22"/>
      <c r="S270" s="30"/>
      <c r="T270" s="22"/>
      <c r="U270" s="22"/>
      <c r="V270" s="22"/>
      <c r="W270" s="22"/>
      <c r="X270" s="22"/>
      <c r="Y270" s="22"/>
      <c r="Z270" s="22"/>
      <c r="AA270" s="16"/>
      <c r="AB270" s="16"/>
      <c r="AC270" s="16"/>
      <c r="AD270" s="16"/>
      <c r="AE270" s="16"/>
    </row>
    <row r="271" spans="2:31" ht="26.25" customHeight="1">
      <c r="B271" s="22"/>
      <c r="C271" s="22"/>
      <c r="D271" s="8" t="s">
        <v>42</v>
      </c>
      <c r="E271" s="42">
        <f>Eingabe!C39</f>
        <v>36</v>
      </c>
      <c r="F271" s="79"/>
      <c r="G271" s="80"/>
      <c r="H271" s="17"/>
      <c r="I271" s="5"/>
      <c r="J271" s="5">
        <f t="shared" si="27"/>
        <v>0</v>
      </c>
      <c r="K271" s="127"/>
      <c r="L271" s="5">
        <f t="shared" si="26"/>
        <v>0</v>
      </c>
      <c r="M271" s="142">
        <f>Eingabe!W39</f>
        <v>0</v>
      </c>
      <c r="N271" s="127">
        <f t="shared" si="24"/>
        <v>0</v>
      </c>
      <c r="O271" s="137">
        <f t="shared" si="25"/>
        <v>0</v>
      </c>
      <c r="P271" s="22"/>
      <c r="S271" s="30"/>
      <c r="T271" s="22"/>
      <c r="U271" s="22"/>
      <c r="V271" s="22"/>
      <c r="W271" s="22"/>
      <c r="X271" s="22"/>
      <c r="Y271" s="22"/>
      <c r="Z271" s="22"/>
      <c r="AA271" s="16"/>
      <c r="AB271" s="16"/>
      <c r="AC271" s="16"/>
      <c r="AD271" s="16"/>
      <c r="AE271" s="16"/>
    </row>
    <row r="272" spans="2:31" ht="26.25" customHeight="1">
      <c r="B272" s="22"/>
      <c r="C272" s="22"/>
      <c r="D272" s="8" t="s">
        <v>43</v>
      </c>
      <c r="E272" s="42">
        <f>Eingabe!C40</f>
        <v>37</v>
      </c>
      <c r="F272" s="79"/>
      <c r="G272" s="80"/>
      <c r="H272" s="17"/>
      <c r="I272" s="5"/>
      <c r="J272" s="5">
        <f t="shared" si="27"/>
        <v>0</v>
      </c>
      <c r="K272" s="127"/>
      <c r="L272" s="5">
        <f t="shared" si="26"/>
        <v>0</v>
      </c>
      <c r="M272" s="142">
        <f>Eingabe!W40</f>
        <v>0</v>
      </c>
      <c r="N272" s="127">
        <f t="shared" si="24"/>
        <v>0</v>
      </c>
      <c r="O272" s="137">
        <f t="shared" si="25"/>
        <v>0</v>
      </c>
      <c r="P272" s="22"/>
      <c r="S272" s="30"/>
      <c r="T272" s="22"/>
      <c r="U272" s="22"/>
      <c r="V272" s="22"/>
      <c r="W272" s="22"/>
      <c r="X272" s="22"/>
      <c r="Y272" s="22"/>
      <c r="Z272" s="22"/>
      <c r="AA272" s="16"/>
      <c r="AB272" s="16"/>
      <c r="AC272" s="16"/>
      <c r="AD272" s="16"/>
      <c r="AE272" s="16"/>
    </row>
    <row r="273" spans="2:31" ht="26.25" customHeight="1">
      <c r="B273" s="22"/>
      <c r="C273" s="22"/>
      <c r="D273" s="8" t="s">
        <v>44</v>
      </c>
      <c r="E273" s="42">
        <f>Eingabe!C41</f>
        <v>38</v>
      </c>
      <c r="F273" s="79"/>
      <c r="G273" s="80"/>
      <c r="H273" s="17"/>
      <c r="I273" s="5"/>
      <c r="J273" s="5">
        <f t="shared" si="27"/>
        <v>0</v>
      </c>
      <c r="K273" s="127"/>
      <c r="L273" s="5">
        <f t="shared" si="26"/>
        <v>0</v>
      </c>
      <c r="M273" s="142">
        <f>Eingabe!W41</f>
        <v>0</v>
      </c>
      <c r="N273" s="127">
        <f t="shared" si="24"/>
        <v>0</v>
      </c>
      <c r="O273" s="137">
        <f t="shared" si="25"/>
        <v>0</v>
      </c>
      <c r="P273" s="22"/>
      <c r="S273" s="30"/>
      <c r="T273" s="22"/>
      <c r="U273" s="22"/>
      <c r="V273" s="22"/>
      <c r="W273" s="22"/>
      <c r="X273" s="22"/>
      <c r="Y273" s="22"/>
      <c r="Z273" s="22"/>
      <c r="AA273" s="16"/>
      <c r="AB273" s="16"/>
      <c r="AC273" s="16"/>
      <c r="AD273" s="16"/>
      <c r="AE273" s="16"/>
    </row>
    <row r="274" spans="2:31" ht="26.25" customHeight="1">
      <c r="B274" s="22"/>
      <c r="C274" s="22"/>
      <c r="D274" s="8" t="s">
        <v>45</v>
      </c>
      <c r="E274" s="42">
        <f>Eingabe!C42</f>
        <v>39</v>
      </c>
      <c r="F274" s="79"/>
      <c r="G274" s="80"/>
      <c r="H274" s="17"/>
      <c r="I274" s="5"/>
      <c r="J274" s="5">
        <f t="shared" si="27"/>
        <v>0</v>
      </c>
      <c r="K274" s="127"/>
      <c r="L274" s="5">
        <f t="shared" si="26"/>
        <v>0</v>
      </c>
      <c r="M274" s="142">
        <f>Eingabe!W42</f>
        <v>0</v>
      </c>
      <c r="N274" s="127">
        <f t="shared" si="24"/>
        <v>0</v>
      </c>
      <c r="O274" s="137">
        <f t="shared" si="25"/>
        <v>0</v>
      </c>
      <c r="P274" s="22"/>
      <c r="S274" s="30"/>
      <c r="T274" s="22"/>
      <c r="U274" s="22"/>
      <c r="V274" s="22"/>
      <c r="W274" s="22"/>
      <c r="X274" s="22"/>
      <c r="Y274" s="22"/>
      <c r="Z274" s="22"/>
      <c r="AA274" s="16"/>
      <c r="AB274" s="16"/>
      <c r="AC274" s="16"/>
      <c r="AD274" s="16"/>
      <c r="AE274" s="16"/>
    </row>
    <row r="275" spans="2:31" ht="26.25" customHeight="1">
      <c r="B275" s="22"/>
      <c r="C275" s="22"/>
      <c r="D275" s="8" t="s">
        <v>46</v>
      </c>
      <c r="E275" s="42">
        <f>Eingabe!C43</f>
        <v>40</v>
      </c>
      <c r="F275" s="79"/>
      <c r="G275" s="80"/>
      <c r="H275" s="17"/>
      <c r="I275" s="5"/>
      <c r="J275" s="5">
        <f t="shared" si="27"/>
        <v>0</v>
      </c>
      <c r="K275" s="127"/>
      <c r="L275" s="5">
        <f t="shared" si="26"/>
        <v>0</v>
      </c>
      <c r="M275" s="142">
        <f>Eingabe!W43</f>
        <v>0</v>
      </c>
      <c r="N275" s="127">
        <f t="shared" si="24"/>
        <v>0</v>
      </c>
      <c r="O275" s="137">
        <f t="shared" si="25"/>
        <v>0</v>
      </c>
      <c r="P275" s="22"/>
      <c r="S275" s="30"/>
      <c r="T275" s="22"/>
      <c r="U275" s="22"/>
      <c r="V275" s="22"/>
      <c r="W275" s="22"/>
      <c r="X275" s="22"/>
      <c r="Y275" s="22"/>
      <c r="Z275" s="22"/>
      <c r="AA275" s="16"/>
      <c r="AB275" s="16"/>
      <c r="AC275" s="16"/>
      <c r="AD275" s="16"/>
      <c r="AE275" s="16"/>
    </row>
    <row r="276" spans="2:31" ht="26.25" customHeight="1">
      <c r="B276" s="22"/>
      <c r="C276" s="22"/>
      <c r="D276" s="8" t="s">
        <v>47</v>
      </c>
      <c r="E276" s="42">
        <f>Eingabe!C44</f>
        <v>41</v>
      </c>
      <c r="F276" s="79"/>
      <c r="G276" s="80"/>
      <c r="H276" s="17"/>
      <c r="I276" s="5"/>
      <c r="J276" s="5">
        <f t="shared" si="27"/>
        <v>0</v>
      </c>
      <c r="K276" s="127"/>
      <c r="L276" s="5">
        <f t="shared" si="26"/>
        <v>0</v>
      </c>
      <c r="M276" s="142">
        <f>Eingabe!W44</f>
        <v>0</v>
      </c>
      <c r="N276" s="127">
        <f t="shared" si="24"/>
        <v>0</v>
      </c>
      <c r="O276" s="137">
        <f t="shared" si="25"/>
        <v>0</v>
      </c>
      <c r="P276" s="22"/>
      <c r="S276" s="30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  <c r="AE276" s="16"/>
    </row>
    <row r="277" spans="2:31" ht="26.25" customHeight="1">
      <c r="B277" s="22"/>
      <c r="C277" s="22"/>
      <c r="D277" s="8" t="s">
        <v>48</v>
      </c>
      <c r="E277" s="42">
        <f>Eingabe!C45</f>
        <v>42</v>
      </c>
      <c r="F277" s="79"/>
      <c r="G277" s="80"/>
      <c r="H277" s="17"/>
      <c r="I277" s="5"/>
      <c r="J277" s="5">
        <f t="shared" si="27"/>
        <v>0</v>
      </c>
      <c r="K277" s="127"/>
      <c r="L277" s="5">
        <f t="shared" si="26"/>
        <v>0</v>
      </c>
      <c r="M277" s="142">
        <f>Eingabe!W45</f>
        <v>0</v>
      </c>
      <c r="N277" s="127">
        <f t="shared" si="24"/>
        <v>0</v>
      </c>
      <c r="O277" s="137">
        <f t="shared" si="25"/>
        <v>0</v>
      </c>
      <c r="P277" s="22"/>
      <c r="S277" s="30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  <c r="AE277" s="16"/>
    </row>
    <row r="278" spans="2:31" ht="26.25" customHeight="1">
      <c r="B278" s="22"/>
      <c r="C278" s="22"/>
      <c r="D278" s="8" t="s">
        <v>49</v>
      </c>
      <c r="E278" s="42">
        <f>Eingabe!C46</f>
        <v>43</v>
      </c>
      <c r="F278" s="79"/>
      <c r="G278" s="80"/>
      <c r="H278" s="17"/>
      <c r="I278" s="5"/>
      <c r="J278" s="5">
        <f t="shared" si="27"/>
        <v>0</v>
      </c>
      <c r="K278" s="127"/>
      <c r="L278" s="5">
        <f t="shared" si="26"/>
        <v>0</v>
      </c>
      <c r="M278" s="142">
        <f>Eingabe!W46</f>
        <v>0</v>
      </c>
      <c r="N278" s="127">
        <f t="shared" si="24"/>
        <v>0</v>
      </c>
      <c r="O278" s="137">
        <f t="shared" si="25"/>
        <v>0</v>
      </c>
      <c r="P278" s="22"/>
      <c r="S278" s="30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  <c r="AE278" s="16"/>
    </row>
    <row r="279" spans="2:31" ht="26.25" customHeight="1">
      <c r="B279" s="22"/>
      <c r="C279" s="22"/>
      <c r="D279" s="8" t="s">
        <v>50</v>
      </c>
      <c r="E279" s="42">
        <f>Eingabe!C47</f>
        <v>44</v>
      </c>
      <c r="F279" s="79"/>
      <c r="G279" s="80"/>
      <c r="H279" s="17"/>
      <c r="I279" s="5"/>
      <c r="J279" s="5">
        <f t="shared" si="27"/>
        <v>0</v>
      </c>
      <c r="K279" s="127"/>
      <c r="L279" s="5">
        <f t="shared" si="26"/>
        <v>0</v>
      </c>
      <c r="M279" s="142">
        <f>Eingabe!W47</f>
        <v>0</v>
      </c>
      <c r="N279" s="127">
        <f t="shared" si="24"/>
        <v>0</v>
      </c>
      <c r="O279" s="137">
        <f t="shared" si="25"/>
        <v>0</v>
      </c>
      <c r="P279" s="22"/>
      <c r="S279" s="30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  <c r="AE279" s="16"/>
    </row>
    <row r="280" spans="2:31" ht="26.25" customHeight="1">
      <c r="B280" s="22"/>
      <c r="C280" s="22"/>
      <c r="D280" s="8" t="s">
        <v>51</v>
      </c>
      <c r="E280" s="42">
        <f>Eingabe!C48</f>
        <v>45</v>
      </c>
      <c r="F280" s="79"/>
      <c r="G280" s="80"/>
      <c r="H280" s="17"/>
      <c r="I280" s="5"/>
      <c r="J280" s="5">
        <f t="shared" si="27"/>
        <v>0</v>
      </c>
      <c r="K280" s="127"/>
      <c r="L280" s="5">
        <f t="shared" si="26"/>
        <v>0</v>
      </c>
      <c r="M280" s="142">
        <f>Eingabe!W48</f>
        <v>0</v>
      </c>
      <c r="N280" s="127">
        <f t="shared" si="24"/>
        <v>0</v>
      </c>
      <c r="O280" s="137">
        <f t="shared" si="25"/>
        <v>0</v>
      </c>
      <c r="P280" s="22"/>
      <c r="S280" s="30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  <c r="AE280" s="16"/>
    </row>
    <row r="281" spans="2:31" ht="26.25" customHeight="1">
      <c r="B281" s="22"/>
      <c r="C281" s="22"/>
      <c r="D281" s="8" t="s">
        <v>52</v>
      </c>
      <c r="E281" s="42">
        <f>Eingabe!C49</f>
        <v>46</v>
      </c>
      <c r="F281" s="79"/>
      <c r="G281" s="80"/>
      <c r="H281" s="17"/>
      <c r="I281" s="5"/>
      <c r="J281" s="5">
        <f t="shared" si="27"/>
        <v>0</v>
      </c>
      <c r="K281" s="127"/>
      <c r="L281" s="5">
        <f t="shared" si="26"/>
        <v>0</v>
      </c>
      <c r="M281" s="142">
        <f>Eingabe!W49</f>
        <v>0</v>
      </c>
      <c r="N281" s="127">
        <f t="shared" si="24"/>
        <v>0</v>
      </c>
      <c r="O281" s="137">
        <f t="shared" si="25"/>
        <v>0</v>
      </c>
      <c r="P281" s="22"/>
      <c r="S281" s="30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  <c r="AE281" s="16"/>
    </row>
    <row r="282" spans="2:31" ht="26.25" customHeight="1">
      <c r="B282" s="22"/>
      <c r="C282" s="22"/>
      <c r="D282" s="8" t="s">
        <v>53</v>
      </c>
      <c r="E282" s="42">
        <f>Eingabe!C50</f>
        <v>47</v>
      </c>
      <c r="F282" s="79"/>
      <c r="G282" s="80"/>
      <c r="H282" s="17"/>
      <c r="I282" s="5"/>
      <c r="J282" s="5">
        <f t="shared" si="27"/>
        <v>0</v>
      </c>
      <c r="K282" s="127"/>
      <c r="L282" s="5">
        <f t="shared" si="26"/>
        <v>0</v>
      </c>
      <c r="M282" s="142">
        <f>Eingabe!W50</f>
        <v>0</v>
      </c>
      <c r="N282" s="127">
        <f t="shared" si="24"/>
        <v>0</v>
      </c>
      <c r="O282" s="137">
        <f t="shared" si="25"/>
        <v>0</v>
      </c>
      <c r="P282" s="22"/>
      <c r="S282" s="30"/>
      <c r="T282" s="22"/>
      <c r="U282" s="22"/>
      <c r="V282" s="22"/>
      <c r="W282" s="22"/>
      <c r="X282" s="22"/>
      <c r="Y282" s="22"/>
      <c r="Z282" s="22"/>
      <c r="AA282" s="16"/>
      <c r="AB282" s="16"/>
      <c r="AC282" s="16"/>
      <c r="AD282" s="16"/>
      <c r="AE282" s="16"/>
    </row>
    <row r="283" spans="2:31" ht="26.25" customHeight="1">
      <c r="B283" s="22"/>
      <c r="C283" s="22"/>
      <c r="D283" s="8" t="s">
        <v>54</v>
      </c>
      <c r="E283" s="42">
        <f>Eingabe!C51</f>
        <v>48</v>
      </c>
      <c r="F283" s="79"/>
      <c r="G283" s="80"/>
      <c r="H283" s="17"/>
      <c r="I283" s="5"/>
      <c r="J283" s="5">
        <f t="shared" si="27"/>
        <v>0</v>
      </c>
      <c r="K283" s="127"/>
      <c r="L283" s="5">
        <f t="shared" si="26"/>
        <v>0</v>
      </c>
      <c r="M283" s="142">
        <f>Eingabe!W51</f>
        <v>0</v>
      </c>
      <c r="N283" s="127">
        <f t="shared" si="24"/>
        <v>0</v>
      </c>
      <c r="O283" s="137">
        <f t="shared" si="25"/>
        <v>0</v>
      </c>
      <c r="P283" s="22"/>
      <c r="S283" s="30"/>
      <c r="T283" s="22"/>
      <c r="U283" s="22"/>
      <c r="V283" s="22"/>
      <c r="W283" s="22"/>
      <c r="X283" s="22"/>
      <c r="Y283" s="22"/>
      <c r="Z283" s="22"/>
      <c r="AA283" s="16"/>
      <c r="AB283" s="16"/>
      <c r="AC283" s="16"/>
      <c r="AD283" s="16"/>
      <c r="AE283" s="16"/>
    </row>
    <row r="284" spans="2:31" ht="26.25" customHeight="1">
      <c r="B284" s="22"/>
      <c r="C284" s="22"/>
      <c r="D284" s="8" t="s">
        <v>55</v>
      </c>
      <c r="E284" s="42">
        <f>Eingabe!C52</f>
        <v>49</v>
      </c>
      <c r="F284" s="79"/>
      <c r="G284" s="80"/>
      <c r="H284" s="17"/>
      <c r="I284" s="5"/>
      <c r="J284" s="5">
        <f t="shared" si="27"/>
        <v>0</v>
      </c>
      <c r="K284" s="127"/>
      <c r="L284" s="5">
        <f t="shared" si="26"/>
        <v>0</v>
      </c>
      <c r="M284" s="142">
        <f>Eingabe!W52</f>
        <v>0</v>
      </c>
      <c r="N284" s="127">
        <f t="shared" si="24"/>
        <v>0</v>
      </c>
      <c r="O284" s="137">
        <f t="shared" si="25"/>
        <v>0</v>
      </c>
      <c r="P284" s="22"/>
      <c r="S284" s="30"/>
      <c r="T284" s="31"/>
      <c r="U284" s="31"/>
      <c r="V284" s="31"/>
      <c r="W284" s="30"/>
      <c r="X284" s="30"/>
      <c r="Y284" s="22"/>
      <c r="Z284" s="22"/>
      <c r="AA284" s="16"/>
      <c r="AB284" s="16"/>
      <c r="AC284" s="16"/>
      <c r="AD284" s="16"/>
      <c r="AE284" s="16"/>
    </row>
    <row r="285" spans="2:31" ht="26.25" customHeight="1" thickBot="1">
      <c r="B285" s="22"/>
      <c r="C285" s="22"/>
      <c r="D285" s="18" t="s">
        <v>56</v>
      </c>
      <c r="E285" s="43">
        <f>Eingabe!C53</f>
        <v>50</v>
      </c>
      <c r="F285" s="81"/>
      <c r="G285" s="82"/>
      <c r="H285" s="129"/>
      <c r="I285" s="20"/>
      <c r="J285" s="20">
        <f t="shared" si="27"/>
        <v>0</v>
      </c>
      <c r="K285" s="130"/>
      <c r="L285" s="5">
        <f t="shared" si="26"/>
        <v>0</v>
      </c>
      <c r="M285" s="145">
        <f>Eingabe!W53</f>
        <v>0</v>
      </c>
      <c r="N285" s="127">
        <f t="shared" si="24"/>
        <v>0</v>
      </c>
      <c r="O285" s="152">
        <f t="shared" si="25"/>
        <v>0</v>
      </c>
      <c r="P285" s="22"/>
      <c r="S285" s="30"/>
      <c r="T285" s="31"/>
      <c r="U285" s="31"/>
      <c r="V285" s="31"/>
      <c r="W285" s="30"/>
      <c r="X285" s="30"/>
      <c r="Y285" s="22"/>
      <c r="Z285" s="22"/>
      <c r="AA285" s="16"/>
      <c r="AB285" s="16"/>
      <c r="AC285" s="16"/>
      <c r="AD285" s="16"/>
      <c r="AE285" s="16"/>
    </row>
    <row r="286" spans="2:31" ht="26.25" customHeight="1" thickBot="1">
      <c r="B286" s="22"/>
      <c r="C286" s="22"/>
      <c r="D286" s="250" t="str">
        <f>Eingabe!$B$54</f>
        <v>Punktevergabe: 30,29,28,27,26,25,24,23,22,21,20,19,18,17,16,15,14,13,12,11,10,9,8,7,6,5,4,3,2,1</v>
      </c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2"/>
      <c r="P286" s="22"/>
      <c r="S286" s="30"/>
      <c r="T286" s="31"/>
      <c r="U286" s="31"/>
      <c r="V286" s="31"/>
      <c r="W286" s="30"/>
      <c r="X286" s="30"/>
      <c r="Y286" s="22"/>
      <c r="Z286" s="22"/>
      <c r="AA286" s="16"/>
      <c r="AB286" s="16"/>
      <c r="AC286" s="16"/>
      <c r="AD286" s="16"/>
      <c r="AE286" s="16"/>
    </row>
    <row r="287" spans="2:31" ht="26.25" customHeight="1">
      <c r="B287" s="22"/>
      <c r="C287" s="22"/>
      <c r="D287" s="31"/>
      <c r="E287" s="31"/>
      <c r="F287" s="41"/>
      <c r="G287" s="30"/>
      <c r="H287" s="31"/>
      <c r="I287" s="30"/>
      <c r="J287" s="30"/>
      <c r="K287" s="30"/>
      <c r="L287" s="22"/>
      <c r="M287" s="124"/>
      <c r="N287" s="124"/>
      <c r="O287" s="124"/>
      <c r="P287" s="22"/>
      <c r="S287" s="30"/>
      <c r="T287" s="31"/>
      <c r="U287" s="31"/>
      <c r="V287" s="31"/>
      <c r="W287" s="30"/>
      <c r="X287" s="30"/>
      <c r="Y287" s="22"/>
      <c r="Z287" s="22"/>
      <c r="AA287" s="16"/>
      <c r="AB287" s="16"/>
      <c r="AC287" s="16"/>
      <c r="AD287" s="16"/>
      <c r="AE287" s="16"/>
    </row>
    <row r="288" spans="2:31" ht="26.25" customHeight="1">
      <c r="B288" s="22"/>
      <c r="C288" s="22"/>
      <c r="D288" s="22"/>
      <c r="E288" s="84"/>
      <c r="F288" s="121"/>
      <c r="G288" s="121" t="s">
        <v>68</v>
      </c>
      <c r="H288" s="32"/>
      <c r="I288" s="116">
        <v>1</v>
      </c>
      <c r="J288" s="117">
        <v>2</v>
      </c>
      <c r="K288" s="22"/>
      <c r="L288" s="100" t="s">
        <v>130</v>
      </c>
      <c r="M288" s="101"/>
      <c r="N288" s="143" t="s">
        <v>131</v>
      </c>
      <c r="O288" s="153"/>
      <c r="P288" s="31"/>
      <c r="Q288" s="31"/>
      <c r="R288" s="30"/>
      <c r="S288" s="30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  <c r="AE288" s="16"/>
    </row>
    <row r="289" spans="2:31" ht="26.25" customHeight="1">
      <c r="B289" s="22"/>
      <c r="C289" s="22"/>
      <c r="D289" s="22"/>
      <c r="E289" s="84"/>
      <c r="F289" s="121"/>
      <c r="G289" s="121" t="s">
        <v>68</v>
      </c>
      <c r="H289" s="32"/>
      <c r="I289" s="118">
        <v>3</v>
      </c>
      <c r="J289" s="119">
        <v>4</v>
      </c>
      <c r="K289" s="22"/>
      <c r="L289" s="102" t="s">
        <v>132</v>
      </c>
      <c r="M289" s="100" t="s">
        <v>4</v>
      </c>
      <c r="N289" s="143" t="s">
        <v>133</v>
      </c>
      <c r="O289" s="153"/>
      <c r="P289" s="31"/>
      <c r="Q289" s="31"/>
      <c r="R289" s="30"/>
      <c r="S289" s="30"/>
      <c r="T289" s="22"/>
      <c r="U289" s="22"/>
      <c r="V289" s="22"/>
      <c r="W289" s="22"/>
      <c r="X289" s="22"/>
      <c r="Y289" s="22"/>
      <c r="Z289" s="22"/>
      <c r="AA289" s="16"/>
      <c r="AB289" s="16"/>
      <c r="AC289" s="16"/>
      <c r="AD289" s="16"/>
      <c r="AE289" s="16"/>
    </row>
    <row r="290" spans="2:31" ht="26.25" customHeight="1">
      <c r="B290" s="22"/>
      <c r="C290" s="22"/>
      <c r="D290" s="22"/>
      <c r="E290" s="84"/>
      <c r="F290" s="121"/>
      <c r="G290" s="121" t="s">
        <v>68</v>
      </c>
      <c r="H290" s="32"/>
      <c r="I290" s="120">
        <v>5</v>
      </c>
      <c r="J290" s="31"/>
      <c r="K290" s="22"/>
      <c r="L290" s="100" t="s">
        <v>132</v>
      </c>
      <c r="M290" s="100" t="s">
        <v>5</v>
      </c>
      <c r="N290" s="143" t="s">
        <v>133</v>
      </c>
      <c r="O290" s="153"/>
      <c r="P290" s="31"/>
      <c r="Q290" s="31"/>
      <c r="R290" s="30"/>
      <c r="S290" s="30"/>
      <c r="T290" s="22"/>
      <c r="U290" s="22"/>
      <c r="V290" s="22"/>
      <c r="W290" s="22"/>
      <c r="X290" s="22"/>
      <c r="Y290" s="22"/>
      <c r="Z290" s="22"/>
      <c r="AA290" s="16"/>
      <c r="AB290" s="16"/>
      <c r="AC290" s="16"/>
      <c r="AD290" s="16"/>
      <c r="AE290" s="16"/>
    </row>
    <row r="291" spans="2:26" ht="26.25" customHeight="1">
      <c r="B291" s="22"/>
      <c r="C291" s="22"/>
      <c r="D291" s="22"/>
      <c r="E291" s="45"/>
      <c r="F291" s="36"/>
      <c r="G291" s="36"/>
      <c r="H291" s="37"/>
      <c r="I291" s="38"/>
      <c r="J291" s="22"/>
      <c r="K291" s="22"/>
      <c r="L291" s="22"/>
      <c r="M291" s="124"/>
      <c r="N291" s="124"/>
      <c r="O291" s="124"/>
      <c r="P291" s="22"/>
      <c r="S291" s="30"/>
      <c r="T291" s="31"/>
      <c r="U291" s="31"/>
      <c r="V291" s="31"/>
      <c r="W291" s="30"/>
      <c r="X291" s="30"/>
      <c r="Y291" s="31"/>
      <c r="Z291" s="30"/>
    </row>
    <row r="292" spans="2:26" ht="26.25" customHeight="1" thickBot="1">
      <c r="B292" s="22"/>
      <c r="C292" s="22"/>
      <c r="D292" s="22"/>
      <c r="E292" s="41"/>
      <c r="F292" s="22"/>
      <c r="G292" s="22"/>
      <c r="H292" s="22"/>
      <c r="I292" s="22"/>
      <c r="J292" s="22"/>
      <c r="K292" s="22"/>
      <c r="L292" s="22"/>
      <c r="M292" s="124"/>
      <c r="N292" s="124"/>
      <c r="O292" s="124"/>
      <c r="P292" s="22"/>
      <c r="S292" s="30"/>
      <c r="T292" s="31"/>
      <c r="U292" s="31"/>
      <c r="V292" s="31"/>
      <c r="W292" s="30"/>
      <c r="X292" s="30"/>
      <c r="Y292" s="31"/>
      <c r="Z292" s="30"/>
    </row>
    <row r="293" spans="2:28" ht="34.5" customHeight="1" thickBot="1">
      <c r="B293" s="22"/>
      <c r="C293" s="22"/>
      <c r="D293" s="214">
        <f>Eingabe!$X$3</f>
        <v>43438</v>
      </c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6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31.5">
      <c r="B294" s="22"/>
      <c r="C294" s="22"/>
      <c r="D294" s="256" t="s">
        <v>0</v>
      </c>
      <c r="E294" s="204" t="s">
        <v>63</v>
      </c>
      <c r="F294" s="204" t="s">
        <v>66</v>
      </c>
      <c r="G294" s="204"/>
      <c r="H294" s="212" t="s">
        <v>67</v>
      </c>
      <c r="I294" s="204" t="s">
        <v>4</v>
      </c>
      <c r="J294" s="204" t="s">
        <v>5</v>
      </c>
      <c r="K294" s="204" t="s">
        <v>6</v>
      </c>
      <c r="L294" s="204" t="s">
        <v>62</v>
      </c>
      <c r="M294" s="217" t="s">
        <v>3</v>
      </c>
      <c r="N294" s="33" t="s">
        <v>60</v>
      </c>
      <c r="O294" s="34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 thickBot="1">
      <c r="B295" s="22"/>
      <c r="C295" s="22"/>
      <c r="D295" s="257"/>
      <c r="E295" s="205"/>
      <c r="F295" s="205"/>
      <c r="G295" s="205"/>
      <c r="H295" s="213"/>
      <c r="I295" s="205"/>
      <c r="J295" s="205"/>
      <c r="K295" s="205"/>
      <c r="L295" s="205"/>
      <c r="M295" s="218"/>
      <c r="N295" s="46" t="s">
        <v>58</v>
      </c>
      <c r="O295" s="47" t="s">
        <v>59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9" t="s">
        <v>7</v>
      </c>
      <c r="E296" s="44" t="str">
        <f>Eingabe!C4</f>
        <v>Thomas Gebhardt</v>
      </c>
      <c r="F296" s="77"/>
      <c r="G296" s="78"/>
      <c r="H296" s="126"/>
      <c r="I296" s="5"/>
      <c r="J296" s="5">
        <f aca="true" t="shared" si="28" ref="J296:J327">K296-I296</f>
        <v>0</v>
      </c>
      <c r="K296" s="127"/>
      <c r="L296" s="49">
        <f>SUM(K296/10)</f>
        <v>0</v>
      </c>
      <c r="M296" s="142">
        <f>Eingabe!X4</f>
        <v>0</v>
      </c>
      <c r="N296" s="148"/>
      <c r="O296" s="151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10" t="s">
        <v>8</v>
      </c>
      <c r="E297" s="4" t="str">
        <f>Eingabe!C5</f>
        <v>Gerhard Fischer </v>
      </c>
      <c r="F297" s="79"/>
      <c r="G297" s="80"/>
      <c r="H297" s="17"/>
      <c r="I297" s="5"/>
      <c r="J297" s="5">
        <f t="shared" si="28"/>
        <v>0</v>
      </c>
      <c r="K297" s="127"/>
      <c r="L297" s="5">
        <f>SUM(K297/10)</f>
        <v>0</v>
      </c>
      <c r="M297" s="142">
        <f>Eingabe!X5</f>
        <v>0</v>
      </c>
      <c r="N297" s="132">
        <f>$K$296-K297</f>
        <v>0</v>
      </c>
      <c r="O297" s="133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11" t="s">
        <v>9</v>
      </c>
      <c r="E298" s="4" t="str">
        <f>Eingabe!C6</f>
        <v>Thomas Sanda</v>
      </c>
      <c r="F298" s="79"/>
      <c r="G298" s="80"/>
      <c r="H298" s="17"/>
      <c r="I298" s="5"/>
      <c r="J298" s="5">
        <f t="shared" si="28"/>
        <v>0</v>
      </c>
      <c r="K298" s="127"/>
      <c r="L298" s="5">
        <f>SUM(K298/10)</f>
        <v>0</v>
      </c>
      <c r="M298" s="142">
        <f>Eingabe!X6</f>
        <v>0</v>
      </c>
      <c r="N298" s="134">
        <f aca="true" t="shared" si="29" ref="N298:N345">$K$296-K298</f>
        <v>0</v>
      </c>
      <c r="O298" s="135">
        <f aca="true" t="shared" si="30" ref="O298:O345">SUM(K297-K298)</f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10</v>
      </c>
      <c r="E299" s="4" t="str">
        <f>Eingabe!C7</f>
        <v>Walter Müllner </v>
      </c>
      <c r="F299" s="79"/>
      <c r="G299" s="80"/>
      <c r="H299" s="17"/>
      <c r="I299" s="5"/>
      <c r="J299" s="5">
        <f t="shared" si="28"/>
        <v>0</v>
      </c>
      <c r="K299" s="127"/>
      <c r="L299" s="5">
        <f aca="true" t="shared" si="31" ref="L299:L345">SUM(K299/10)</f>
        <v>0</v>
      </c>
      <c r="M299" s="142">
        <f>Eingabe!X7</f>
        <v>0</v>
      </c>
      <c r="N299" s="127">
        <f t="shared" si="29"/>
        <v>0</v>
      </c>
      <c r="O299" s="137">
        <f t="shared" si="30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11</v>
      </c>
      <c r="E300" s="4" t="str">
        <f>Eingabe!C8</f>
        <v>Gabi Krausler</v>
      </c>
      <c r="F300" s="79"/>
      <c r="G300" s="80"/>
      <c r="H300" s="17"/>
      <c r="I300" s="5"/>
      <c r="J300" s="5">
        <f t="shared" si="28"/>
        <v>0</v>
      </c>
      <c r="K300" s="127"/>
      <c r="L300" s="5">
        <f t="shared" si="31"/>
        <v>0</v>
      </c>
      <c r="M300" s="142">
        <f>Eingabe!X8</f>
        <v>0</v>
      </c>
      <c r="N300" s="127">
        <f t="shared" si="29"/>
        <v>0</v>
      </c>
      <c r="O300" s="137">
        <f t="shared" si="30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12</v>
      </c>
      <c r="E301" s="4" t="str">
        <f>Eingabe!C9</f>
        <v>Peter Siding </v>
      </c>
      <c r="F301" s="79"/>
      <c r="G301" s="80"/>
      <c r="H301" s="17"/>
      <c r="I301" s="5"/>
      <c r="J301" s="5">
        <f t="shared" si="28"/>
        <v>0</v>
      </c>
      <c r="K301" s="127"/>
      <c r="L301" s="5">
        <f t="shared" si="31"/>
        <v>0</v>
      </c>
      <c r="M301" s="142">
        <f>Eingabe!X9</f>
        <v>0</v>
      </c>
      <c r="N301" s="127">
        <f t="shared" si="29"/>
        <v>0</v>
      </c>
      <c r="O301" s="137">
        <f t="shared" si="30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13</v>
      </c>
      <c r="E302" s="4" t="str">
        <f>Eingabe!C10</f>
        <v>Thomas Nowak </v>
      </c>
      <c r="F302" s="79"/>
      <c r="G302" s="80"/>
      <c r="H302" s="17"/>
      <c r="I302" s="5"/>
      <c r="J302" s="5">
        <f t="shared" si="28"/>
        <v>0</v>
      </c>
      <c r="K302" s="127"/>
      <c r="L302" s="5">
        <f t="shared" si="31"/>
        <v>0</v>
      </c>
      <c r="M302" s="142">
        <f>Eingabe!X10</f>
        <v>0</v>
      </c>
      <c r="N302" s="127">
        <f t="shared" si="29"/>
        <v>0</v>
      </c>
      <c r="O302" s="137">
        <f t="shared" si="30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14</v>
      </c>
      <c r="E303" s="4" t="str">
        <f>Eingabe!C11</f>
        <v>Franz Wessely</v>
      </c>
      <c r="F303" s="79"/>
      <c r="G303" s="80"/>
      <c r="H303" s="17"/>
      <c r="I303" s="5"/>
      <c r="J303" s="5">
        <f t="shared" si="28"/>
        <v>0</v>
      </c>
      <c r="K303" s="127"/>
      <c r="L303" s="5">
        <f t="shared" si="31"/>
        <v>0</v>
      </c>
      <c r="M303" s="142">
        <f>Eingabe!X11</f>
        <v>0</v>
      </c>
      <c r="N303" s="127">
        <f t="shared" si="29"/>
        <v>0</v>
      </c>
      <c r="O303" s="137">
        <f t="shared" si="30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15</v>
      </c>
      <c r="E304" s="41" t="str">
        <f>Eingabe!C12</f>
        <v>Martin Leo Gruber</v>
      </c>
      <c r="F304" s="79"/>
      <c r="G304" s="80"/>
      <c r="H304" s="17"/>
      <c r="I304" s="5"/>
      <c r="J304" s="5">
        <f t="shared" si="28"/>
        <v>0</v>
      </c>
      <c r="K304" s="127"/>
      <c r="L304" s="5">
        <f t="shared" si="31"/>
        <v>0</v>
      </c>
      <c r="M304" s="142">
        <f>Eingabe!X12</f>
        <v>0</v>
      </c>
      <c r="N304" s="127">
        <f t="shared" si="29"/>
        <v>0</v>
      </c>
      <c r="O304" s="137">
        <f t="shared" si="30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16</v>
      </c>
      <c r="E305" s="4" t="str">
        <f>Eingabe!C13</f>
        <v>Kurt Reznicek</v>
      </c>
      <c r="F305" s="79"/>
      <c r="G305" s="80"/>
      <c r="H305" s="17"/>
      <c r="I305" s="5"/>
      <c r="J305" s="5">
        <f t="shared" si="28"/>
        <v>0</v>
      </c>
      <c r="K305" s="127"/>
      <c r="L305" s="5">
        <f t="shared" si="31"/>
        <v>0</v>
      </c>
      <c r="M305" s="142">
        <f>Eingabe!X13</f>
        <v>0</v>
      </c>
      <c r="N305" s="127">
        <f t="shared" si="29"/>
        <v>0</v>
      </c>
      <c r="O305" s="137">
        <f t="shared" si="30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17</v>
      </c>
      <c r="E306" s="4" t="str">
        <f>Eingabe!C14</f>
        <v>Roland Dobritzhofer</v>
      </c>
      <c r="F306" s="79"/>
      <c r="G306" s="80"/>
      <c r="H306" s="17"/>
      <c r="I306" s="5"/>
      <c r="J306" s="5">
        <f t="shared" si="28"/>
        <v>0</v>
      </c>
      <c r="K306" s="127"/>
      <c r="L306" s="5">
        <f t="shared" si="31"/>
        <v>0</v>
      </c>
      <c r="M306" s="142">
        <f>Eingabe!X14</f>
        <v>0</v>
      </c>
      <c r="N306" s="127">
        <f t="shared" si="29"/>
        <v>0</v>
      </c>
      <c r="O306" s="137">
        <f t="shared" si="30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18</v>
      </c>
      <c r="E307" s="4" t="str">
        <f>Eingabe!C15</f>
        <v>Rudolf Muhr</v>
      </c>
      <c r="F307" s="79"/>
      <c r="G307" s="80"/>
      <c r="H307" s="17"/>
      <c r="I307" s="5"/>
      <c r="J307" s="5">
        <f t="shared" si="28"/>
        <v>0</v>
      </c>
      <c r="K307" s="127"/>
      <c r="L307" s="5">
        <f t="shared" si="31"/>
        <v>0</v>
      </c>
      <c r="M307" s="142">
        <f>Eingabe!X15</f>
        <v>0</v>
      </c>
      <c r="N307" s="127">
        <f t="shared" si="29"/>
        <v>0</v>
      </c>
      <c r="O307" s="137">
        <f t="shared" si="30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19</v>
      </c>
      <c r="E308" s="41">
        <f>Eingabe!C16</f>
        <v>13</v>
      </c>
      <c r="F308" s="79"/>
      <c r="G308" s="80"/>
      <c r="H308" s="17"/>
      <c r="I308" s="5"/>
      <c r="J308" s="5">
        <f t="shared" si="28"/>
        <v>0</v>
      </c>
      <c r="K308" s="127"/>
      <c r="L308" s="5">
        <f t="shared" si="31"/>
        <v>0</v>
      </c>
      <c r="M308" s="142">
        <f>Eingabe!X16</f>
        <v>0</v>
      </c>
      <c r="N308" s="127">
        <f t="shared" si="29"/>
        <v>0</v>
      </c>
      <c r="O308" s="137">
        <f t="shared" si="30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20</v>
      </c>
      <c r="E309" s="4">
        <f>Eingabe!C17</f>
        <v>14</v>
      </c>
      <c r="F309" s="79"/>
      <c r="G309" s="80"/>
      <c r="H309" s="17"/>
      <c r="I309" s="5"/>
      <c r="J309" s="5">
        <f t="shared" si="28"/>
        <v>0</v>
      </c>
      <c r="K309" s="127"/>
      <c r="L309" s="5">
        <f t="shared" si="31"/>
        <v>0</v>
      </c>
      <c r="M309" s="142">
        <f>Eingabe!X17</f>
        <v>0</v>
      </c>
      <c r="N309" s="127">
        <f t="shared" si="29"/>
        <v>0</v>
      </c>
      <c r="O309" s="137">
        <f t="shared" si="30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21</v>
      </c>
      <c r="E310" s="4">
        <f>Eingabe!C18</f>
        <v>15</v>
      </c>
      <c r="F310" s="79"/>
      <c r="G310" s="80"/>
      <c r="H310" s="17"/>
      <c r="I310" s="5"/>
      <c r="J310" s="5">
        <f t="shared" si="28"/>
        <v>0</v>
      </c>
      <c r="K310" s="127"/>
      <c r="L310" s="5">
        <f t="shared" si="31"/>
        <v>0</v>
      </c>
      <c r="M310" s="142">
        <f>Eingabe!X18</f>
        <v>0</v>
      </c>
      <c r="N310" s="127">
        <f t="shared" si="29"/>
        <v>0</v>
      </c>
      <c r="O310" s="137">
        <f t="shared" si="30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22</v>
      </c>
      <c r="E311" s="4">
        <f>Eingabe!C19</f>
        <v>16</v>
      </c>
      <c r="F311" s="79"/>
      <c r="G311" s="80"/>
      <c r="H311" s="17"/>
      <c r="I311" s="5"/>
      <c r="J311" s="5">
        <f t="shared" si="28"/>
        <v>0</v>
      </c>
      <c r="K311" s="127"/>
      <c r="L311" s="5">
        <f t="shared" si="31"/>
        <v>0</v>
      </c>
      <c r="M311" s="142">
        <f>Eingabe!X19</f>
        <v>0</v>
      </c>
      <c r="N311" s="127">
        <f t="shared" si="29"/>
        <v>0</v>
      </c>
      <c r="O311" s="137">
        <f t="shared" si="30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23</v>
      </c>
      <c r="E312" s="4">
        <f>Eingabe!C20</f>
        <v>17</v>
      </c>
      <c r="F312" s="79"/>
      <c r="G312" s="80"/>
      <c r="H312" s="17"/>
      <c r="I312" s="5"/>
      <c r="J312" s="5">
        <f t="shared" si="28"/>
        <v>0</v>
      </c>
      <c r="K312" s="127"/>
      <c r="L312" s="5">
        <f t="shared" si="31"/>
        <v>0</v>
      </c>
      <c r="M312" s="142">
        <f>Eingabe!X20</f>
        <v>0</v>
      </c>
      <c r="N312" s="127">
        <f t="shared" si="29"/>
        <v>0</v>
      </c>
      <c r="O312" s="137">
        <f t="shared" si="30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24</v>
      </c>
      <c r="E313" s="4">
        <f>Eingabe!C21</f>
        <v>18</v>
      </c>
      <c r="F313" s="79"/>
      <c r="G313" s="80"/>
      <c r="H313" s="17"/>
      <c r="I313" s="5"/>
      <c r="J313" s="5">
        <f t="shared" si="28"/>
        <v>0</v>
      </c>
      <c r="K313" s="127"/>
      <c r="L313" s="5">
        <f t="shared" si="31"/>
        <v>0</v>
      </c>
      <c r="M313" s="142">
        <f>Eingabe!X21</f>
        <v>0</v>
      </c>
      <c r="N313" s="127">
        <f t="shared" si="29"/>
        <v>0</v>
      </c>
      <c r="O313" s="137">
        <f t="shared" si="30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25</v>
      </c>
      <c r="E314" s="4">
        <f>Eingabe!C22</f>
        <v>19</v>
      </c>
      <c r="F314" s="79"/>
      <c r="G314" s="80"/>
      <c r="H314" s="17"/>
      <c r="I314" s="5"/>
      <c r="J314" s="5">
        <f t="shared" si="28"/>
        <v>0</v>
      </c>
      <c r="K314" s="127"/>
      <c r="L314" s="5">
        <f t="shared" si="31"/>
        <v>0</v>
      </c>
      <c r="M314" s="142">
        <f>Eingabe!X22</f>
        <v>0</v>
      </c>
      <c r="N314" s="127">
        <f t="shared" si="29"/>
        <v>0</v>
      </c>
      <c r="O314" s="137">
        <f t="shared" si="30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26</v>
      </c>
      <c r="E315" s="4">
        <f>Eingabe!C23</f>
        <v>20</v>
      </c>
      <c r="F315" s="79"/>
      <c r="G315" s="80"/>
      <c r="H315" s="17"/>
      <c r="I315" s="5"/>
      <c r="J315" s="5">
        <f t="shared" si="28"/>
        <v>0</v>
      </c>
      <c r="K315" s="127"/>
      <c r="L315" s="5">
        <f t="shared" si="31"/>
        <v>0</v>
      </c>
      <c r="M315" s="142">
        <f>Eingabe!X23</f>
        <v>0</v>
      </c>
      <c r="N315" s="127">
        <f t="shared" si="29"/>
        <v>0</v>
      </c>
      <c r="O315" s="137">
        <f t="shared" si="30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27</v>
      </c>
      <c r="E316" s="4">
        <f>Eingabe!C24</f>
        <v>21</v>
      </c>
      <c r="F316" s="79"/>
      <c r="G316" s="80"/>
      <c r="H316" s="17"/>
      <c r="I316" s="5"/>
      <c r="J316" s="5">
        <f t="shared" si="28"/>
        <v>0</v>
      </c>
      <c r="K316" s="127"/>
      <c r="L316" s="5">
        <f t="shared" si="31"/>
        <v>0</v>
      </c>
      <c r="M316" s="142">
        <f>Eingabe!X24</f>
        <v>0</v>
      </c>
      <c r="N316" s="127">
        <f t="shared" si="29"/>
        <v>0</v>
      </c>
      <c r="O316" s="137">
        <f t="shared" si="30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28</v>
      </c>
      <c r="E317" s="4">
        <f>Eingabe!C25</f>
        <v>22</v>
      </c>
      <c r="F317" s="79"/>
      <c r="G317" s="80"/>
      <c r="H317" s="17"/>
      <c r="I317" s="5"/>
      <c r="J317" s="5">
        <f t="shared" si="28"/>
        <v>0</v>
      </c>
      <c r="K317" s="127"/>
      <c r="L317" s="5">
        <f t="shared" si="31"/>
        <v>0</v>
      </c>
      <c r="M317" s="142">
        <f>Eingabe!X25</f>
        <v>0</v>
      </c>
      <c r="N317" s="127">
        <f t="shared" si="29"/>
        <v>0</v>
      </c>
      <c r="O317" s="137">
        <f t="shared" si="30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29</v>
      </c>
      <c r="E318" s="19">
        <f>Eingabe!C26</f>
        <v>23</v>
      </c>
      <c r="F318" s="79"/>
      <c r="G318" s="80"/>
      <c r="H318" s="17"/>
      <c r="I318" s="5"/>
      <c r="J318" s="5">
        <f t="shared" si="28"/>
        <v>0</v>
      </c>
      <c r="K318" s="127"/>
      <c r="L318" s="5">
        <f t="shared" si="31"/>
        <v>0</v>
      </c>
      <c r="M318" s="142">
        <f>Eingabe!X26</f>
        <v>0</v>
      </c>
      <c r="N318" s="127">
        <f t="shared" si="29"/>
        <v>0</v>
      </c>
      <c r="O318" s="137">
        <f t="shared" si="30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30</v>
      </c>
      <c r="E319" s="4">
        <f>Eingabe!C27</f>
        <v>24</v>
      </c>
      <c r="F319" s="79"/>
      <c r="G319" s="80"/>
      <c r="H319" s="17"/>
      <c r="I319" s="5"/>
      <c r="J319" s="5">
        <f t="shared" si="28"/>
        <v>0</v>
      </c>
      <c r="K319" s="127"/>
      <c r="L319" s="5">
        <f t="shared" si="31"/>
        <v>0</v>
      </c>
      <c r="M319" s="142">
        <f>Eingabe!X27</f>
        <v>0</v>
      </c>
      <c r="N319" s="127">
        <f t="shared" si="29"/>
        <v>0</v>
      </c>
      <c r="O319" s="137">
        <f t="shared" si="30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>
      <c r="B320" s="22"/>
      <c r="C320" s="22"/>
      <c r="D320" s="8" t="s">
        <v>31</v>
      </c>
      <c r="E320" s="4">
        <f>Eingabe!C28</f>
        <v>25</v>
      </c>
      <c r="F320" s="79"/>
      <c r="G320" s="80"/>
      <c r="H320" s="17"/>
      <c r="I320" s="5"/>
      <c r="J320" s="5">
        <f t="shared" si="28"/>
        <v>0</v>
      </c>
      <c r="K320" s="127"/>
      <c r="L320" s="5">
        <f t="shared" si="31"/>
        <v>0</v>
      </c>
      <c r="M320" s="142">
        <f>Eingabe!X28</f>
        <v>0</v>
      </c>
      <c r="N320" s="127">
        <f t="shared" si="29"/>
        <v>0</v>
      </c>
      <c r="O320" s="137">
        <f t="shared" si="30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>
      <c r="B321" s="22"/>
      <c r="C321" s="22"/>
      <c r="D321" s="8" t="s">
        <v>32</v>
      </c>
      <c r="E321" s="4">
        <f>Eingabe!C29</f>
        <v>26</v>
      </c>
      <c r="F321" s="79"/>
      <c r="G321" s="80"/>
      <c r="H321" s="17"/>
      <c r="I321" s="5"/>
      <c r="J321" s="5">
        <f t="shared" si="28"/>
        <v>0</v>
      </c>
      <c r="K321" s="127"/>
      <c r="L321" s="5">
        <f t="shared" si="31"/>
        <v>0</v>
      </c>
      <c r="M321" s="142">
        <f>Eingabe!X29</f>
        <v>0</v>
      </c>
      <c r="N321" s="127">
        <f t="shared" si="29"/>
        <v>0</v>
      </c>
      <c r="O321" s="137">
        <f t="shared" si="30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8" t="s">
        <v>33</v>
      </c>
      <c r="E322" s="4">
        <f>Eingabe!C30</f>
        <v>27</v>
      </c>
      <c r="F322" s="79"/>
      <c r="G322" s="80"/>
      <c r="H322" s="17"/>
      <c r="I322" s="5"/>
      <c r="J322" s="5">
        <f t="shared" si="28"/>
        <v>0</v>
      </c>
      <c r="K322" s="127"/>
      <c r="L322" s="5">
        <f t="shared" si="31"/>
        <v>0</v>
      </c>
      <c r="M322" s="142">
        <f>Eingabe!X30</f>
        <v>0</v>
      </c>
      <c r="N322" s="127">
        <f t="shared" si="29"/>
        <v>0</v>
      </c>
      <c r="O322" s="137">
        <f t="shared" si="30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8" t="s">
        <v>34</v>
      </c>
      <c r="E323" s="4">
        <f>Eingabe!C31</f>
        <v>28</v>
      </c>
      <c r="F323" s="79"/>
      <c r="G323" s="80"/>
      <c r="H323" s="17"/>
      <c r="I323" s="5"/>
      <c r="J323" s="5">
        <f t="shared" si="28"/>
        <v>0</v>
      </c>
      <c r="K323" s="127"/>
      <c r="L323" s="5">
        <f t="shared" si="31"/>
        <v>0</v>
      </c>
      <c r="M323" s="142">
        <f>Eingabe!X31</f>
        <v>0</v>
      </c>
      <c r="N323" s="127">
        <f t="shared" si="29"/>
        <v>0</v>
      </c>
      <c r="O323" s="137">
        <f t="shared" si="30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8" t="s">
        <v>35</v>
      </c>
      <c r="E324" s="4">
        <f>Eingabe!C32</f>
        <v>29</v>
      </c>
      <c r="F324" s="79"/>
      <c r="G324" s="80"/>
      <c r="H324" s="17"/>
      <c r="I324" s="5"/>
      <c r="J324" s="5">
        <f t="shared" si="28"/>
        <v>0</v>
      </c>
      <c r="K324" s="127"/>
      <c r="L324" s="5">
        <f t="shared" si="31"/>
        <v>0</v>
      </c>
      <c r="M324" s="142">
        <f>Eingabe!X32</f>
        <v>0</v>
      </c>
      <c r="N324" s="127">
        <f t="shared" si="29"/>
        <v>0</v>
      </c>
      <c r="O324" s="137">
        <f t="shared" si="30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8" t="s">
        <v>36</v>
      </c>
      <c r="E325" s="42">
        <f>Eingabe!C33</f>
        <v>30</v>
      </c>
      <c r="F325" s="79"/>
      <c r="G325" s="80"/>
      <c r="H325" s="17"/>
      <c r="I325" s="5"/>
      <c r="J325" s="5">
        <f t="shared" si="28"/>
        <v>0</v>
      </c>
      <c r="K325" s="127"/>
      <c r="L325" s="5">
        <f t="shared" si="31"/>
        <v>0</v>
      </c>
      <c r="M325" s="142">
        <f>Eingabe!X33</f>
        <v>0</v>
      </c>
      <c r="N325" s="127">
        <f t="shared" si="29"/>
        <v>0</v>
      </c>
      <c r="O325" s="137">
        <f t="shared" si="30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8" ht="26.25" customHeight="1">
      <c r="B326" s="22"/>
      <c r="C326" s="22"/>
      <c r="D326" s="8" t="s">
        <v>37</v>
      </c>
      <c r="E326" s="4">
        <f>Eingabe!C34</f>
        <v>31</v>
      </c>
      <c r="F326" s="79"/>
      <c r="G326" s="80"/>
      <c r="H326" s="17"/>
      <c r="I326" s="5"/>
      <c r="J326" s="5">
        <f t="shared" si="28"/>
        <v>0</v>
      </c>
      <c r="K326" s="127"/>
      <c r="L326" s="5">
        <f t="shared" si="31"/>
        <v>0</v>
      </c>
      <c r="M326" s="142">
        <f>Eingabe!X34</f>
        <v>0</v>
      </c>
      <c r="N326" s="127">
        <f t="shared" si="29"/>
        <v>0</v>
      </c>
      <c r="O326" s="137">
        <f t="shared" si="30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</row>
    <row r="327" spans="2:28" ht="26.25" customHeight="1">
      <c r="B327" s="22"/>
      <c r="C327" s="22"/>
      <c r="D327" s="8" t="s">
        <v>38</v>
      </c>
      <c r="E327" s="19">
        <f>Eingabe!C35</f>
        <v>32</v>
      </c>
      <c r="F327" s="79"/>
      <c r="G327" s="80"/>
      <c r="H327" s="17"/>
      <c r="I327" s="5"/>
      <c r="J327" s="5">
        <f t="shared" si="28"/>
        <v>0</v>
      </c>
      <c r="K327" s="127"/>
      <c r="L327" s="5">
        <f t="shared" si="31"/>
        <v>0</v>
      </c>
      <c r="M327" s="142">
        <f>Eingabe!X35</f>
        <v>0</v>
      </c>
      <c r="N327" s="127">
        <f t="shared" si="29"/>
        <v>0</v>
      </c>
      <c r="O327" s="137">
        <f t="shared" si="30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</row>
    <row r="328" spans="2:28" ht="26.25" customHeight="1">
      <c r="B328" s="22"/>
      <c r="C328" s="22"/>
      <c r="D328" s="8" t="s">
        <v>39</v>
      </c>
      <c r="E328" s="19">
        <f>Eingabe!C36</f>
        <v>33</v>
      </c>
      <c r="F328" s="79"/>
      <c r="G328" s="80"/>
      <c r="H328" s="17"/>
      <c r="I328" s="5"/>
      <c r="J328" s="5">
        <f aca="true" t="shared" si="32" ref="J328:J345">K328-I328</f>
        <v>0</v>
      </c>
      <c r="K328" s="127"/>
      <c r="L328" s="5">
        <f t="shared" si="31"/>
        <v>0</v>
      </c>
      <c r="M328" s="142">
        <f>Eingabe!X36</f>
        <v>0</v>
      </c>
      <c r="N328" s="127">
        <f t="shared" si="29"/>
        <v>0</v>
      </c>
      <c r="O328" s="137">
        <f t="shared" si="30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</row>
    <row r="329" spans="2:28" ht="26.25" customHeight="1">
      <c r="B329" s="22"/>
      <c r="C329" s="22"/>
      <c r="D329" s="8" t="s">
        <v>40</v>
      </c>
      <c r="E329" s="19">
        <f>Eingabe!C37</f>
        <v>34</v>
      </c>
      <c r="F329" s="79"/>
      <c r="G329" s="80"/>
      <c r="H329" s="17"/>
      <c r="I329" s="5"/>
      <c r="J329" s="5">
        <f t="shared" si="32"/>
        <v>0</v>
      </c>
      <c r="K329" s="127"/>
      <c r="L329" s="5">
        <f t="shared" si="31"/>
        <v>0</v>
      </c>
      <c r="M329" s="142">
        <f>Eingabe!X37</f>
        <v>0</v>
      </c>
      <c r="N329" s="127">
        <f t="shared" si="29"/>
        <v>0</v>
      </c>
      <c r="O329" s="137">
        <f t="shared" si="30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</row>
    <row r="330" spans="2:28" ht="26.25" customHeight="1">
      <c r="B330" s="22"/>
      <c r="C330" s="22"/>
      <c r="D330" s="8" t="s">
        <v>41</v>
      </c>
      <c r="E330" s="19">
        <f>Eingabe!C38</f>
        <v>35</v>
      </c>
      <c r="F330" s="79"/>
      <c r="G330" s="80"/>
      <c r="H330" s="17"/>
      <c r="I330" s="5"/>
      <c r="J330" s="5">
        <f t="shared" si="32"/>
        <v>0</v>
      </c>
      <c r="K330" s="127"/>
      <c r="L330" s="5">
        <f t="shared" si="31"/>
        <v>0</v>
      </c>
      <c r="M330" s="142">
        <f>Eingabe!X38</f>
        <v>0</v>
      </c>
      <c r="N330" s="127">
        <f t="shared" si="29"/>
        <v>0</v>
      </c>
      <c r="O330" s="137">
        <f t="shared" si="30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</row>
    <row r="331" spans="2:28" ht="26.25" customHeight="1">
      <c r="B331" s="22"/>
      <c r="C331" s="22"/>
      <c r="D331" s="8" t="s">
        <v>42</v>
      </c>
      <c r="E331" s="19">
        <f>Eingabe!C39</f>
        <v>36</v>
      </c>
      <c r="F331" s="79"/>
      <c r="G331" s="80"/>
      <c r="H331" s="17"/>
      <c r="I331" s="5"/>
      <c r="J331" s="5">
        <f t="shared" si="32"/>
        <v>0</v>
      </c>
      <c r="K331" s="127"/>
      <c r="L331" s="5">
        <f t="shared" si="31"/>
        <v>0</v>
      </c>
      <c r="M331" s="142">
        <f>Eingabe!X39</f>
        <v>0</v>
      </c>
      <c r="N331" s="127">
        <f t="shared" si="29"/>
        <v>0</v>
      </c>
      <c r="O331" s="137">
        <f t="shared" si="30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</row>
    <row r="332" spans="2:28" ht="26.25" customHeight="1">
      <c r="B332" s="22"/>
      <c r="C332" s="22"/>
      <c r="D332" s="8" t="s">
        <v>43</v>
      </c>
      <c r="E332" s="19">
        <f>Eingabe!C40</f>
        <v>37</v>
      </c>
      <c r="F332" s="79"/>
      <c r="G332" s="80"/>
      <c r="H332" s="17"/>
      <c r="I332" s="5"/>
      <c r="J332" s="5">
        <f t="shared" si="32"/>
        <v>0</v>
      </c>
      <c r="K332" s="127"/>
      <c r="L332" s="5">
        <f t="shared" si="31"/>
        <v>0</v>
      </c>
      <c r="M332" s="142">
        <f>Eingabe!X40</f>
        <v>0</v>
      </c>
      <c r="N332" s="127">
        <f t="shared" si="29"/>
        <v>0</v>
      </c>
      <c r="O332" s="137">
        <f t="shared" si="30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</row>
    <row r="333" spans="2:28" ht="26.25" customHeight="1">
      <c r="B333" s="22"/>
      <c r="C333" s="22"/>
      <c r="D333" s="8" t="s">
        <v>44</v>
      </c>
      <c r="E333" s="19">
        <f>Eingabe!C41</f>
        <v>38</v>
      </c>
      <c r="F333" s="79"/>
      <c r="G333" s="80"/>
      <c r="H333" s="17"/>
      <c r="I333" s="5"/>
      <c r="J333" s="5">
        <f t="shared" si="32"/>
        <v>0</v>
      </c>
      <c r="K333" s="127"/>
      <c r="L333" s="5">
        <f t="shared" si="31"/>
        <v>0</v>
      </c>
      <c r="M333" s="142">
        <f>Eingabe!X41</f>
        <v>0</v>
      </c>
      <c r="N333" s="127">
        <f t="shared" si="29"/>
        <v>0</v>
      </c>
      <c r="O333" s="137">
        <f t="shared" si="30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</row>
    <row r="334" spans="2:28" ht="26.25" customHeight="1">
      <c r="B334" s="22"/>
      <c r="C334" s="22"/>
      <c r="D334" s="8" t="s">
        <v>45</v>
      </c>
      <c r="E334" s="19">
        <f>Eingabe!C42</f>
        <v>39</v>
      </c>
      <c r="F334" s="79"/>
      <c r="G334" s="80"/>
      <c r="H334" s="17"/>
      <c r="I334" s="5"/>
      <c r="J334" s="5">
        <f t="shared" si="32"/>
        <v>0</v>
      </c>
      <c r="K334" s="127"/>
      <c r="L334" s="5">
        <f t="shared" si="31"/>
        <v>0</v>
      </c>
      <c r="M334" s="142">
        <f>Eingabe!X42</f>
        <v>0</v>
      </c>
      <c r="N334" s="127">
        <f t="shared" si="29"/>
        <v>0</v>
      </c>
      <c r="O334" s="137">
        <f t="shared" si="30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</row>
    <row r="335" spans="2:28" ht="26.25" customHeight="1">
      <c r="B335" s="22"/>
      <c r="C335" s="22"/>
      <c r="D335" s="8" t="s">
        <v>46</v>
      </c>
      <c r="E335" s="19">
        <f>Eingabe!C43</f>
        <v>40</v>
      </c>
      <c r="F335" s="79"/>
      <c r="G335" s="80"/>
      <c r="H335" s="17"/>
      <c r="I335" s="5"/>
      <c r="J335" s="5">
        <f t="shared" si="32"/>
        <v>0</v>
      </c>
      <c r="K335" s="127"/>
      <c r="L335" s="5">
        <f t="shared" si="31"/>
        <v>0</v>
      </c>
      <c r="M335" s="142">
        <f>Eingabe!X43</f>
        <v>0</v>
      </c>
      <c r="N335" s="127">
        <f t="shared" si="29"/>
        <v>0</v>
      </c>
      <c r="O335" s="137">
        <f t="shared" si="30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</row>
    <row r="336" spans="2:28" ht="26.25" customHeight="1">
      <c r="B336" s="22"/>
      <c r="C336" s="22"/>
      <c r="D336" s="8" t="s">
        <v>47</v>
      </c>
      <c r="E336" s="19">
        <f>Eingabe!C44</f>
        <v>41</v>
      </c>
      <c r="F336" s="79"/>
      <c r="G336" s="80"/>
      <c r="H336" s="17"/>
      <c r="I336" s="5"/>
      <c r="J336" s="5">
        <f t="shared" si="32"/>
        <v>0</v>
      </c>
      <c r="K336" s="127"/>
      <c r="L336" s="5">
        <f t="shared" si="31"/>
        <v>0</v>
      </c>
      <c r="M336" s="142">
        <f>Eingabe!X44</f>
        <v>0</v>
      </c>
      <c r="N336" s="127">
        <f t="shared" si="29"/>
        <v>0</v>
      </c>
      <c r="O336" s="137">
        <f t="shared" si="30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26.25" customHeight="1">
      <c r="B337" s="22"/>
      <c r="C337" s="22"/>
      <c r="D337" s="8" t="s">
        <v>48</v>
      </c>
      <c r="E337" s="19">
        <f>Eingabe!C45</f>
        <v>42</v>
      </c>
      <c r="F337" s="79"/>
      <c r="G337" s="80"/>
      <c r="H337" s="17"/>
      <c r="I337" s="5"/>
      <c r="J337" s="5">
        <f t="shared" si="32"/>
        <v>0</v>
      </c>
      <c r="K337" s="127"/>
      <c r="L337" s="5">
        <f t="shared" si="31"/>
        <v>0</v>
      </c>
      <c r="M337" s="142">
        <f>Eingabe!X45</f>
        <v>0</v>
      </c>
      <c r="N337" s="127">
        <f t="shared" si="29"/>
        <v>0</v>
      </c>
      <c r="O337" s="137">
        <f t="shared" si="30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>
      <c r="B338" s="22"/>
      <c r="C338" s="22"/>
      <c r="D338" s="8" t="s">
        <v>49</v>
      </c>
      <c r="E338" s="19">
        <f>Eingabe!C46</f>
        <v>43</v>
      </c>
      <c r="F338" s="79"/>
      <c r="G338" s="80"/>
      <c r="H338" s="17"/>
      <c r="I338" s="5"/>
      <c r="J338" s="5">
        <f t="shared" si="32"/>
        <v>0</v>
      </c>
      <c r="K338" s="127"/>
      <c r="L338" s="5">
        <f t="shared" si="31"/>
        <v>0</v>
      </c>
      <c r="M338" s="142">
        <f>Eingabe!X46</f>
        <v>0</v>
      </c>
      <c r="N338" s="127">
        <f t="shared" si="29"/>
        <v>0</v>
      </c>
      <c r="O338" s="137">
        <f t="shared" si="30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8" t="s">
        <v>50</v>
      </c>
      <c r="E339" s="19">
        <f>Eingabe!C47</f>
        <v>44</v>
      </c>
      <c r="F339" s="79"/>
      <c r="G339" s="80"/>
      <c r="H339" s="17"/>
      <c r="I339" s="5"/>
      <c r="J339" s="5">
        <f t="shared" si="32"/>
        <v>0</v>
      </c>
      <c r="K339" s="127"/>
      <c r="L339" s="5">
        <f t="shared" si="31"/>
        <v>0</v>
      </c>
      <c r="M339" s="142">
        <f>Eingabe!X47</f>
        <v>0</v>
      </c>
      <c r="N339" s="127">
        <f t="shared" si="29"/>
        <v>0</v>
      </c>
      <c r="O339" s="137">
        <f t="shared" si="30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8" t="s">
        <v>51</v>
      </c>
      <c r="E340" s="19">
        <f>Eingabe!C48</f>
        <v>45</v>
      </c>
      <c r="F340" s="79"/>
      <c r="G340" s="80"/>
      <c r="H340" s="17"/>
      <c r="I340" s="5"/>
      <c r="J340" s="5">
        <f t="shared" si="32"/>
        <v>0</v>
      </c>
      <c r="K340" s="127"/>
      <c r="L340" s="5">
        <f t="shared" si="31"/>
        <v>0</v>
      </c>
      <c r="M340" s="142">
        <f>Eingabe!X48</f>
        <v>0</v>
      </c>
      <c r="N340" s="127">
        <f t="shared" si="29"/>
        <v>0</v>
      </c>
      <c r="O340" s="137">
        <f t="shared" si="30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>
      <c r="B341" s="22"/>
      <c r="C341" s="22"/>
      <c r="D341" s="8" t="s">
        <v>52</v>
      </c>
      <c r="E341" s="19">
        <f>Eingabe!C49</f>
        <v>46</v>
      </c>
      <c r="F341" s="79"/>
      <c r="G341" s="80"/>
      <c r="H341" s="17"/>
      <c r="I341" s="5"/>
      <c r="J341" s="5">
        <f t="shared" si="32"/>
        <v>0</v>
      </c>
      <c r="K341" s="127"/>
      <c r="L341" s="5">
        <f t="shared" si="31"/>
        <v>0</v>
      </c>
      <c r="M341" s="142">
        <f>Eingabe!X49</f>
        <v>0</v>
      </c>
      <c r="N341" s="127">
        <f t="shared" si="29"/>
        <v>0</v>
      </c>
      <c r="O341" s="137">
        <f t="shared" si="30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>
      <c r="B342" s="22"/>
      <c r="C342" s="22"/>
      <c r="D342" s="8" t="s">
        <v>53</v>
      </c>
      <c r="E342" s="19">
        <f>Eingabe!C50</f>
        <v>47</v>
      </c>
      <c r="F342" s="79"/>
      <c r="G342" s="80"/>
      <c r="H342" s="17"/>
      <c r="I342" s="5"/>
      <c r="J342" s="5">
        <f t="shared" si="32"/>
        <v>0</v>
      </c>
      <c r="K342" s="127"/>
      <c r="L342" s="5">
        <f t="shared" si="31"/>
        <v>0</v>
      </c>
      <c r="M342" s="142">
        <f>Eingabe!X50</f>
        <v>0</v>
      </c>
      <c r="N342" s="127">
        <f t="shared" si="29"/>
        <v>0</v>
      </c>
      <c r="O342" s="137">
        <f t="shared" si="30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>
      <c r="B343" s="22"/>
      <c r="C343" s="22"/>
      <c r="D343" s="8" t="s">
        <v>54</v>
      </c>
      <c r="E343" s="19">
        <f>Eingabe!C51</f>
        <v>48</v>
      </c>
      <c r="F343" s="79"/>
      <c r="G343" s="80"/>
      <c r="H343" s="17"/>
      <c r="I343" s="5"/>
      <c r="J343" s="5">
        <f t="shared" si="32"/>
        <v>0</v>
      </c>
      <c r="K343" s="127"/>
      <c r="L343" s="5">
        <f t="shared" si="31"/>
        <v>0</v>
      </c>
      <c r="M343" s="142">
        <f>Eingabe!X51</f>
        <v>0</v>
      </c>
      <c r="N343" s="127">
        <f t="shared" si="29"/>
        <v>0</v>
      </c>
      <c r="O343" s="137">
        <f t="shared" si="30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>
      <c r="B344" s="22"/>
      <c r="C344" s="22"/>
      <c r="D344" s="8" t="s">
        <v>55</v>
      </c>
      <c r="E344" s="19">
        <f>Eingabe!C52</f>
        <v>49</v>
      </c>
      <c r="F344" s="79"/>
      <c r="G344" s="80"/>
      <c r="H344" s="17"/>
      <c r="I344" s="5"/>
      <c r="J344" s="5">
        <f t="shared" si="32"/>
        <v>0</v>
      </c>
      <c r="K344" s="127"/>
      <c r="L344" s="5">
        <f t="shared" si="31"/>
        <v>0</v>
      </c>
      <c r="M344" s="142">
        <f>Eingabe!X52</f>
        <v>0</v>
      </c>
      <c r="N344" s="127">
        <f t="shared" si="29"/>
        <v>0</v>
      </c>
      <c r="O344" s="137">
        <f t="shared" si="30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 thickBot="1">
      <c r="B345" s="22"/>
      <c r="C345" s="22"/>
      <c r="D345" s="18" t="s">
        <v>56</v>
      </c>
      <c r="E345" s="19">
        <f>Eingabe!C53</f>
        <v>50</v>
      </c>
      <c r="F345" s="81"/>
      <c r="G345" s="82"/>
      <c r="H345" s="129"/>
      <c r="I345" s="20"/>
      <c r="J345" s="20">
        <f t="shared" si="32"/>
        <v>0</v>
      </c>
      <c r="K345" s="130"/>
      <c r="L345" s="5">
        <f t="shared" si="31"/>
        <v>0</v>
      </c>
      <c r="M345" s="145">
        <f>Eingabe!X53</f>
        <v>0</v>
      </c>
      <c r="N345" s="127">
        <f t="shared" si="29"/>
        <v>0</v>
      </c>
      <c r="O345" s="152">
        <f t="shared" si="30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28" ht="26.25" customHeight="1" thickBot="1">
      <c r="B346" s="22"/>
      <c r="C346" s="22"/>
      <c r="D346" s="250" t="str">
        <f>Eingabe!$B$54</f>
        <v>Punktevergabe: 30,29,28,27,26,25,24,23,22,21,20,19,18,17,16,15,14,13,12,11,10,9,8,7,6,5,4,3,2,1</v>
      </c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16"/>
      <c r="AB346" s="16"/>
    </row>
    <row r="347" spans="2:28" ht="26.25" customHeight="1">
      <c r="B347" s="22"/>
      <c r="C347" s="22"/>
      <c r="D347" s="31"/>
      <c r="E347" s="31"/>
      <c r="F347" s="41"/>
      <c r="G347" s="30"/>
      <c r="H347" s="31"/>
      <c r="I347" s="30"/>
      <c r="J347" s="30"/>
      <c r="K347" s="30"/>
      <c r="L347" s="22"/>
      <c r="M347" s="124"/>
      <c r="N347" s="124"/>
      <c r="O347" s="124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16"/>
      <c r="AB347" s="16"/>
    </row>
    <row r="348" spans="2:31" ht="26.25" customHeight="1">
      <c r="B348" s="22"/>
      <c r="C348" s="22"/>
      <c r="D348" s="22"/>
      <c r="E348" s="84"/>
      <c r="F348" s="121"/>
      <c r="G348" s="121" t="s">
        <v>68</v>
      </c>
      <c r="H348" s="32"/>
      <c r="I348" s="116">
        <v>1</v>
      </c>
      <c r="J348" s="117">
        <v>2</v>
      </c>
      <c r="K348" s="22"/>
      <c r="L348" s="100" t="s">
        <v>130</v>
      </c>
      <c r="M348" s="101"/>
      <c r="N348" s="143" t="s">
        <v>131</v>
      </c>
      <c r="P348" s="22"/>
      <c r="Q348" s="22"/>
      <c r="R348" s="22"/>
      <c r="S348" s="22"/>
      <c r="T348" s="22"/>
      <c r="U348" s="22"/>
      <c r="V348" s="22"/>
      <c r="W348" s="22"/>
      <c r="X348" s="28"/>
      <c r="Y348" s="22"/>
      <c r="Z348" s="27"/>
      <c r="AA348" s="16"/>
      <c r="AB348" s="16"/>
      <c r="AC348" s="16"/>
      <c r="AD348" s="16"/>
      <c r="AE348" s="16"/>
    </row>
    <row r="349" spans="2:31" ht="26.25" customHeight="1">
      <c r="B349" s="22"/>
      <c r="C349" s="22"/>
      <c r="D349" s="22"/>
      <c r="E349" s="84"/>
      <c r="F349" s="121"/>
      <c r="G349" s="121" t="s">
        <v>68</v>
      </c>
      <c r="H349" s="32"/>
      <c r="I349" s="118">
        <v>3</v>
      </c>
      <c r="J349" s="119">
        <v>4</v>
      </c>
      <c r="K349" s="22"/>
      <c r="L349" s="102" t="s">
        <v>132</v>
      </c>
      <c r="M349" s="100" t="s">
        <v>4</v>
      </c>
      <c r="N349" s="143" t="s">
        <v>133</v>
      </c>
      <c r="P349" s="22"/>
      <c r="Q349" s="22"/>
      <c r="R349" s="22"/>
      <c r="S349" s="22"/>
      <c r="T349" s="22"/>
      <c r="U349" s="22"/>
      <c r="V349" s="22"/>
      <c r="W349" s="22"/>
      <c r="X349" s="28"/>
      <c r="Y349" s="22"/>
      <c r="Z349" s="27"/>
      <c r="AA349" s="16"/>
      <c r="AB349" s="16"/>
      <c r="AC349" s="16"/>
      <c r="AD349" s="16"/>
      <c r="AE349" s="16"/>
    </row>
    <row r="350" spans="2:31" ht="26.25" customHeight="1">
      <c r="B350" s="22"/>
      <c r="C350" s="22"/>
      <c r="D350" s="22"/>
      <c r="E350" s="84"/>
      <c r="F350" s="121"/>
      <c r="G350" s="121" t="s">
        <v>68</v>
      </c>
      <c r="H350" s="32"/>
      <c r="I350" s="120">
        <v>5</v>
      </c>
      <c r="J350" s="31"/>
      <c r="K350" s="22"/>
      <c r="L350" s="100" t="s">
        <v>132</v>
      </c>
      <c r="M350" s="100" t="s">
        <v>5</v>
      </c>
      <c r="N350" s="143" t="s">
        <v>133</v>
      </c>
      <c r="P350" s="22"/>
      <c r="Q350" s="22"/>
      <c r="R350" s="22"/>
      <c r="S350" s="22"/>
      <c r="T350" s="22"/>
      <c r="U350" s="22"/>
      <c r="V350" s="22"/>
      <c r="W350" s="22"/>
      <c r="X350" s="28"/>
      <c r="Y350" s="22"/>
      <c r="Z350" s="27"/>
      <c r="AA350" s="16"/>
      <c r="AB350" s="16"/>
      <c r="AC350" s="16"/>
      <c r="AD350" s="16"/>
      <c r="AE350" s="16"/>
    </row>
    <row r="351" spans="2:26" ht="26.25" customHeight="1">
      <c r="B351" s="22"/>
      <c r="C351" s="22"/>
      <c r="D351" s="22"/>
      <c r="E351" s="45"/>
      <c r="F351" s="36"/>
      <c r="G351" s="36"/>
      <c r="H351" s="37"/>
      <c r="I351" s="38"/>
      <c r="J351" s="22"/>
      <c r="K351" s="22"/>
      <c r="L351" s="22"/>
      <c r="M351" s="124"/>
      <c r="N351" s="124"/>
      <c r="O351" s="124"/>
      <c r="P351" s="22"/>
      <c r="S351" s="30"/>
      <c r="T351" s="31"/>
      <c r="U351" s="31"/>
      <c r="V351" s="31"/>
      <c r="W351" s="30"/>
      <c r="X351" s="30"/>
      <c r="Y351" s="31"/>
      <c r="Z351" s="30"/>
    </row>
    <row r="352" spans="2:26" ht="26.25" customHeight="1">
      <c r="B352" s="22"/>
      <c r="C352" s="22"/>
      <c r="D352" s="22"/>
      <c r="E352" s="41"/>
      <c r="F352" s="22"/>
      <c r="G352" s="22"/>
      <c r="H352" s="22"/>
      <c r="I352" s="22"/>
      <c r="J352" s="22"/>
      <c r="K352" s="22"/>
      <c r="L352" s="22"/>
      <c r="M352" s="124"/>
      <c r="N352" s="124"/>
      <c r="O352" s="124"/>
      <c r="P352" s="22"/>
      <c r="S352" s="30"/>
      <c r="T352" s="31"/>
      <c r="U352" s="31"/>
      <c r="V352" s="31"/>
      <c r="W352" s="30"/>
      <c r="X352" s="30"/>
      <c r="Y352" s="31"/>
      <c r="Z352" s="30"/>
    </row>
    <row r="353" spans="2:26" ht="26.25" customHeight="1">
      <c r="B353" s="22"/>
      <c r="C353" s="22"/>
      <c r="D353" s="22"/>
      <c r="E353" s="41"/>
      <c r="F353" s="22"/>
      <c r="G353" s="22"/>
      <c r="H353" s="22"/>
      <c r="I353" s="22"/>
      <c r="J353" s="22"/>
      <c r="K353" s="22"/>
      <c r="L353" s="22"/>
      <c r="M353" s="124"/>
      <c r="N353" s="124"/>
      <c r="O353" s="124"/>
      <c r="P353" s="22"/>
      <c r="S353" s="30"/>
      <c r="T353" s="31"/>
      <c r="U353" s="31"/>
      <c r="V353" s="31"/>
      <c r="W353" s="30"/>
      <c r="X353" s="30"/>
      <c r="Y353" s="31"/>
      <c r="Z353" s="30"/>
    </row>
    <row r="354" spans="2:26" ht="26.25" customHeight="1">
      <c r="B354" s="22"/>
      <c r="C354" s="22"/>
      <c r="D354" s="22"/>
      <c r="E354" s="41"/>
      <c r="F354" s="22"/>
      <c r="G354" s="22"/>
      <c r="H354" s="22"/>
      <c r="I354" s="22"/>
      <c r="J354" s="22"/>
      <c r="K354" s="22"/>
      <c r="L354" s="22"/>
      <c r="M354" s="124"/>
      <c r="N354" s="124"/>
      <c r="O354" s="124"/>
      <c r="P354" s="22"/>
      <c r="S354" s="30"/>
      <c r="T354" s="31"/>
      <c r="U354" s="31"/>
      <c r="V354" s="31"/>
      <c r="W354" s="30"/>
      <c r="X354" s="30"/>
      <c r="Y354" s="31"/>
      <c r="Z354" s="30"/>
    </row>
    <row r="355" spans="2:26" ht="26.25" customHeight="1">
      <c r="B355" s="22"/>
      <c r="C355" s="22"/>
      <c r="D355" s="22"/>
      <c r="E355" s="41"/>
      <c r="F355" s="22"/>
      <c r="G355" s="22"/>
      <c r="H355" s="22"/>
      <c r="I355" s="22"/>
      <c r="J355" s="22"/>
      <c r="K355" s="22"/>
      <c r="L355" s="22"/>
      <c r="M355" s="124"/>
      <c r="N355" s="124"/>
      <c r="O355" s="124"/>
      <c r="P355" s="22"/>
      <c r="S355" s="30"/>
      <c r="T355" s="31"/>
      <c r="U355" s="31"/>
      <c r="V355" s="31"/>
      <c r="W355" s="30"/>
      <c r="X355" s="30"/>
      <c r="Y355" s="31"/>
      <c r="Z355" s="30"/>
    </row>
  </sheetData>
  <sheetProtection/>
  <mergeCells count="91">
    <mergeCell ref="D32:D33"/>
    <mergeCell ref="D54:D55"/>
    <mergeCell ref="E12:E13"/>
    <mergeCell ref="D46:O46"/>
    <mergeCell ref="J32:J33"/>
    <mergeCell ref="K12:K13"/>
    <mergeCell ref="E32:E33"/>
    <mergeCell ref="F12:F13"/>
    <mergeCell ref="E54:E55"/>
    <mergeCell ref="J54:J55"/>
    <mergeCell ref="N12:N13"/>
    <mergeCell ref="G12:G13"/>
    <mergeCell ref="H12:H13"/>
    <mergeCell ref="I12:I13"/>
    <mergeCell ref="I28:J28"/>
    <mergeCell ref="B26:O26"/>
    <mergeCell ref="O12:O13"/>
    <mergeCell ref="K32:K33"/>
    <mergeCell ref="L32:L33"/>
    <mergeCell ref="L12:L13"/>
    <mergeCell ref="M12:M13"/>
    <mergeCell ref="H32:H33"/>
    <mergeCell ref="I32:I33"/>
    <mergeCell ref="M32:M33"/>
    <mergeCell ref="I174:I175"/>
    <mergeCell ref="D233:O233"/>
    <mergeCell ref="I234:I235"/>
    <mergeCell ref="L114:L115"/>
    <mergeCell ref="H114:H115"/>
    <mergeCell ref="D114:D115"/>
    <mergeCell ref="M234:M235"/>
    <mergeCell ref="H54:H55"/>
    <mergeCell ref="D106:O106"/>
    <mergeCell ref="J174:J175"/>
    <mergeCell ref="K114:K115"/>
    <mergeCell ref="L234:L235"/>
    <mergeCell ref="F4:G4"/>
    <mergeCell ref="L54:L55"/>
    <mergeCell ref="D113:O113"/>
    <mergeCell ref="F114:G115"/>
    <mergeCell ref="D166:O166"/>
    <mergeCell ref="J294:J295"/>
    <mergeCell ref="D234:D235"/>
    <mergeCell ref="E234:E235"/>
    <mergeCell ref="D174:D175"/>
    <mergeCell ref="J114:J115"/>
    <mergeCell ref="I114:I115"/>
    <mergeCell ref="D294:D295"/>
    <mergeCell ref="J234:J235"/>
    <mergeCell ref="E114:E115"/>
    <mergeCell ref="E174:E175"/>
    <mergeCell ref="I54:I55"/>
    <mergeCell ref="B11:O11"/>
    <mergeCell ref="M114:M115"/>
    <mergeCell ref="K54:K55"/>
    <mergeCell ref="D293:O293"/>
    <mergeCell ref="K234:K235"/>
    <mergeCell ref="K174:K175"/>
    <mergeCell ref="D226:O226"/>
    <mergeCell ref="M174:M175"/>
    <mergeCell ref="D53:O53"/>
    <mergeCell ref="D346:O346"/>
    <mergeCell ref="D286:O286"/>
    <mergeCell ref="F294:G295"/>
    <mergeCell ref="H234:H235"/>
    <mergeCell ref="F234:G235"/>
    <mergeCell ref="I294:I295"/>
    <mergeCell ref="E294:E295"/>
    <mergeCell ref="K294:K295"/>
    <mergeCell ref="L294:L295"/>
    <mergeCell ref="M294:M295"/>
    <mergeCell ref="H2:J2"/>
    <mergeCell ref="F32:G33"/>
    <mergeCell ref="H4:J9"/>
    <mergeCell ref="F6:G9"/>
    <mergeCell ref="K8:L9"/>
    <mergeCell ref="K7:L7"/>
    <mergeCell ref="H3:J3"/>
    <mergeCell ref="F5:G5"/>
    <mergeCell ref="K6:L6"/>
    <mergeCell ref="J12:J13"/>
    <mergeCell ref="F54:G55"/>
    <mergeCell ref="L174:L175"/>
    <mergeCell ref="B12:B13"/>
    <mergeCell ref="C12:D13"/>
    <mergeCell ref="H294:H295"/>
    <mergeCell ref="D173:O173"/>
    <mergeCell ref="F174:G175"/>
    <mergeCell ref="H174:H175"/>
    <mergeCell ref="M54:M55"/>
    <mergeCell ref="D31:O3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1">
      <selection activeCell="D12" sqref="D12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79" t="s">
        <v>142</v>
      </c>
      <c r="C2" s="280"/>
      <c r="D2" s="280"/>
      <c r="E2" s="280"/>
      <c r="F2" s="280"/>
      <c r="G2" s="280"/>
      <c r="H2" s="280"/>
      <c r="I2" s="280"/>
      <c r="J2" s="280"/>
      <c r="K2" s="280"/>
      <c r="L2" s="60"/>
    </row>
    <row r="3" spans="1:95" ht="26.25" thickBot="1">
      <c r="A3" s="66"/>
      <c r="B3" s="89" t="s">
        <v>0</v>
      </c>
      <c r="C3" s="90" t="s">
        <v>1</v>
      </c>
      <c r="D3" s="85">
        <v>43123</v>
      </c>
      <c r="E3" s="85">
        <v>43165</v>
      </c>
      <c r="F3" s="85">
        <v>43228</v>
      </c>
      <c r="G3" s="85">
        <v>43361</v>
      </c>
      <c r="H3" s="85">
        <v>43396</v>
      </c>
      <c r="I3" s="85">
        <v>43438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43123</v>
      </c>
      <c r="T3" s="70">
        <f t="shared" si="1"/>
        <v>43165</v>
      </c>
      <c r="U3" s="70">
        <f t="shared" si="1"/>
        <v>43228</v>
      </c>
      <c r="V3" s="70">
        <f t="shared" si="1"/>
        <v>43361</v>
      </c>
      <c r="W3" s="70">
        <f t="shared" si="1"/>
        <v>43396</v>
      </c>
      <c r="X3" s="70">
        <f t="shared" si="1"/>
        <v>43438</v>
      </c>
      <c r="Y3" s="72" t="s">
        <v>3</v>
      </c>
      <c r="Z3" s="73" t="s">
        <v>2</v>
      </c>
      <c r="AA3" s="65"/>
      <c r="AB3" s="98">
        <f aca="true" t="shared" si="2" ref="AB3:AG3">S3</f>
        <v>43123</v>
      </c>
      <c r="AC3" s="70">
        <f t="shared" si="2"/>
        <v>43165</v>
      </c>
      <c r="AD3" s="70">
        <f t="shared" si="2"/>
        <v>43228</v>
      </c>
      <c r="AE3" s="70">
        <f t="shared" si="2"/>
        <v>43361</v>
      </c>
      <c r="AF3" s="70">
        <f t="shared" si="2"/>
        <v>43396</v>
      </c>
      <c r="AG3" s="70">
        <f t="shared" si="2"/>
        <v>43438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76</v>
      </c>
      <c r="D4" s="50">
        <v>3</v>
      </c>
      <c r="E4" s="50"/>
      <c r="F4" s="50"/>
      <c r="G4" s="50"/>
      <c r="H4" s="50"/>
      <c r="I4" s="50"/>
      <c r="J4" s="83">
        <f t="shared" si="0"/>
        <v>28</v>
      </c>
      <c r="K4" s="83">
        <f aca="true" t="shared" si="3" ref="K4:K34">Z4</f>
        <v>28</v>
      </c>
      <c r="S4" s="95">
        <f aca="true" t="shared" si="4" ref="S4:X4">IF(CL4&gt;0,CL4,0)</f>
        <v>28</v>
      </c>
      <c r="T4" s="95">
        <f t="shared" si="4"/>
        <v>0</v>
      </c>
      <c r="U4" s="95">
        <f t="shared" si="4"/>
        <v>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28</v>
      </c>
      <c r="Z4" s="97">
        <f aca="true" t="shared" si="6" ref="Z4:Z35">AVERAGE(AB4:AG4)</f>
        <v>28</v>
      </c>
      <c r="AA4" s="103"/>
      <c r="AB4" s="95">
        <f aca="true" t="shared" si="7" ref="AB4:AB35">IF(S4&gt;0,S4," ")</f>
        <v>28</v>
      </c>
      <c r="AC4" s="95" t="str">
        <f aca="true" t="shared" si="8" ref="AC4:AC35">IF(T4&gt;0,T4," ")</f>
        <v> </v>
      </c>
      <c r="AD4" s="95" t="str">
        <f aca="true" t="shared" si="9" ref="AD4:AD35">IF(U4&gt;0,U4," ")</f>
        <v> 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2" t="s">
        <v>69</v>
      </c>
      <c r="BB4" s="63">
        <f>SUM('SA 2018 Bison'!Q14-'SA 2018 Bison'!B14)</f>
        <v>-1</v>
      </c>
      <c r="BC4" s="56" t="s">
        <v>61</v>
      </c>
      <c r="BD4" s="54" t="s">
        <v>70</v>
      </c>
      <c r="BE4" s="55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28</v>
      </c>
      <c r="BI4" s="61">
        <f aca="true" t="shared" si="14" ref="BI4:BI35">IF(E4=1,30,IF(E4=2,29,IF(E4=3,28,IF(E4=4,27,IF(E4=5,26,IF(E4=6,25,IF(E4=7,24,IF(E4=8,23,0))))))))</f>
        <v>0</v>
      </c>
      <c r="BJ4" s="61">
        <f aca="true" t="shared" si="15" ref="BJ4:BJ35">IF(F4=1,30,IF(F4=2,29,IF(F4=3,28,IF(F4=4,27,IF(F4=5,26,IF(F4=6,25,IF(F4=7,24,IF(F4=8,23,0))))))))</f>
        <v>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28</v>
      </c>
      <c r="CM4" s="61">
        <f aca="true" t="shared" si="38" ref="CM4:CM35">SUM(BI4+BP4+BW4+CD4)</f>
        <v>0</v>
      </c>
      <c r="CN4" s="61">
        <f aca="true" t="shared" si="39" ref="CN4:CN35">SUM(BJ4+BQ4+BX4+CE4)</f>
        <v>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80</v>
      </c>
      <c r="D5" s="51">
        <v>2</v>
      </c>
      <c r="E5" s="51"/>
      <c r="F5" s="51"/>
      <c r="G5" s="51"/>
      <c r="H5" s="51"/>
      <c r="I5" s="51"/>
      <c r="J5" s="83">
        <f t="shared" si="0"/>
        <v>29</v>
      </c>
      <c r="K5" s="83">
        <f t="shared" si="3"/>
        <v>29</v>
      </c>
      <c r="S5" s="95">
        <f aca="true" t="shared" si="43" ref="S5:S53">IF(CL5&gt;0,CL5,0)</f>
        <v>29</v>
      </c>
      <c r="T5" s="95">
        <f aca="true" t="shared" si="44" ref="T5:T53">IF(CM5&gt;0,CM5,0)</f>
        <v>0</v>
      </c>
      <c r="U5" s="95">
        <f aca="true" t="shared" si="45" ref="U5:U53">IF(CN5&gt;0,CN5,0)</f>
        <v>0</v>
      </c>
      <c r="V5" s="95">
        <f aca="true" t="shared" si="46" ref="V5:V53">IF(CO5&gt;0,CO5,0)</f>
        <v>0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29</v>
      </c>
      <c r="Z5" s="97">
        <f t="shared" si="6"/>
        <v>29</v>
      </c>
      <c r="AA5" s="103"/>
      <c r="AB5" s="95">
        <f t="shared" si="7"/>
        <v>29</v>
      </c>
      <c r="AC5" s="95" t="str">
        <f t="shared" si="8"/>
        <v> </v>
      </c>
      <c r="AD5" s="95" t="str">
        <f t="shared" si="9"/>
        <v> </v>
      </c>
      <c r="AE5" s="95" t="str">
        <f t="shared" si="10"/>
        <v> </v>
      </c>
      <c r="AF5" s="95" t="str">
        <f t="shared" si="11"/>
        <v> </v>
      </c>
      <c r="AG5" s="95" t="str">
        <f t="shared" si="12"/>
        <v> </v>
      </c>
      <c r="BA5" s="52" t="s">
        <v>69</v>
      </c>
      <c r="BB5" s="63">
        <f>SUM('SA 2018 Bison'!Q15-'SA 2018 Bison'!B15)</f>
        <v>-2</v>
      </c>
      <c r="BC5" s="53" t="s">
        <v>61</v>
      </c>
      <c r="BD5" s="54" t="s">
        <v>70</v>
      </c>
      <c r="BE5" s="55" t="s">
        <v>71</v>
      </c>
      <c r="BF5" s="64" t="s">
        <v>72</v>
      </c>
      <c r="BH5" s="61">
        <f t="shared" si="13"/>
        <v>29</v>
      </c>
      <c r="BI5" s="61">
        <f t="shared" si="14"/>
        <v>0</v>
      </c>
      <c r="BJ5" s="61">
        <f t="shared" si="15"/>
        <v>0</v>
      </c>
      <c r="BK5" s="61">
        <f t="shared" si="16"/>
        <v>0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0</v>
      </c>
      <c r="CN5" s="61">
        <f t="shared" si="39"/>
        <v>0</v>
      </c>
      <c r="CO5" s="61">
        <f t="shared" si="40"/>
        <v>0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75</v>
      </c>
      <c r="D6" s="50">
        <v>5</v>
      </c>
      <c r="E6" s="50"/>
      <c r="F6" s="50"/>
      <c r="G6" s="50"/>
      <c r="H6" s="50"/>
      <c r="I6" s="50"/>
      <c r="J6" s="83">
        <f t="shared" si="0"/>
        <v>26</v>
      </c>
      <c r="K6" s="83">
        <f t="shared" si="3"/>
        <v>26</v>
      </c>
      <c r="S6" s="95">
        <f t="shared" si="43"/>
        <v>26</v>
      </c>
      <c r="T6" s="95">
        <f t="shared" si="44"/>
        <v>0</v>
      </c>
      <c r="U6" s="95">
        <f t="shared" si="45"/>
        <v>0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26</v>
      </c>
      <c r="Z6" s="97">
        <f t="shared" si="6"/>
        <v>26</v>
      </c>
      <c r="AA6" s="103"/>
      <c r="AB6" s="95">
        <f t="shared" si="7"/>
        <v>26</v>
      </c>
      <c r="AC6" s="95" t="str">
        <f t="shared" si="8"/>
        <v> </v>
      </c>
      <c r="AD6" s="95" t="str">
        <f t="shared" si="9"/>
        <v> 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2" t="s">
        <v>69</v>
      </c>
      <c r="BB6" s="63">
        <f>SUM('SA 2018 Bison'!Q16-'SA 2018 Bison'!B16)</f>
        <v>-3</v>
      </c>
      <c r="BC6" s="53" t="s">
        <v>61</v>
      </c>
      <c r="BD6" s="54" t="s">
        <v>70</v>
      </c>
      <c r="BE6" s="55" t="s">
        <v>71</v>
      </c>
      <c r="BF6" s="64" t="s">
        <v>72</v>
      </c>
      <c r="BH6" s="61">
        <f t="shared" si="13"/>
        <v>26</v>
      </c>
      <c r="BI6" s="61">
        <f t="shared" si="14"/>
        <v>0</v>
      </c>
      <c r="BJ6" s="61">
        <f t="shared" si="15"/>
        <v>0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26</v>
      </c>
      <c r="CM6" s="61">
        <f t="shared" si="38"/>
        <v>0</v>
      </c>
      <c r="CN6" s="61">
        <f t="shared" si="39"/>
        <v>0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78</v>
      </c>
      <c r="D7" s="51">
        <v>1</v>
      </c>
      <c r="E7" s="51"/>
      <c r="F7" s="51"/>
      <c r="G7" s="51"/>
      <c r="H7" s="51"/>
      <c r="I7" s="51"/>
      <c r="J7" s="83">
        <f t="shared" si="0"/>
        <v>30</v>
      </c>
      <c r="K7" s="83">
        <f t="shared" si="3"/>
        <v>30</v>
      </c>
      <c r="S7" s="95">
        <f t="shared" si="43"/>
        <v>30</v>
      </c>
      <c r="T7" s="95">
        <f t="shared" si="44"/>
        <v>0</v>
      </c>
      <c r="U7" s="95">
        <f t="shared" si="45"/>
        <v>0</v>
      </c>
      <c r="V7" s="95">
        <f t="shared" si="46"/>
        <v>0</v>
      </c>
      <c r="W7" s="95">
        <f t="shared" si="47"/>
        <v>0</v>
      </c>
      <c r="X7" s="95">
        <f t="shared" si="48"/>
        <v>0</v>
      </c>
      <c r="Y7" s="71">
        <f t="shared" si="5"/>
        <v>30</v>
      </c>
      <c r="Z7" s="97">
        <f t="shared" si="6"/>
        <v>30</v>
      </c>
      <c r="AA7" s="103"/>
      <c r="AB7" s="95">
        <f t="shared" si="7"/>
        <v>30</v>
      </c>
      <c r="AC7" s="95" t="str">
        <f t="shared" si="8"/>
        <v> </v>
      </c>
      <c r="AD7" s="95" t="str">
        <f t="shared" si="9"/>
        <v> </v>
      </c>
      <c r="AE7" s="95" t="str">
        <f t="shared" si="10"/>
        <v> </v>
      </c>
      <c r="AF7" s="95" t="str">
        <f t="shared" si="11"/>
        <v> </v>
      </c>
      <c r="AG7" s="95" t="str">
        <f t="shared" si="12"/>
        <v> </v>
      </c>
      <c r="BA7" s="52" t="s">
        <v>69</v>
      </c>
      <c r="BB7" s="63">
        <f>SUM('SA 2018 Bison'!Q17-'SA 2018 Bison'!B17)</f>
        <v>-4</v>
      </c>
      <c r="BC7" s="53" t="s">
        <v>61</v>
      </c>
      <c r="BD7" s="54" t="s">
        <v>70</v>
      </c>
      <c r="BE7" s="55" t="s">
        <v>71</v>
      </c>
      <c r="BF7" s="64" t="s">
        <v>72</v>
      </c>
      <c r="BH7" s="61">
        <f t="shared" si="13"/>
        <v>30</v>
      </c>
      <c r="BI7" s="61">
        <f t="shared" si="14"/>
        <v>0</v>
      </c>
      <c r="BJ7" s="61">
        <f t="shared" si="15"/>
        <v>0</v>
      </c>
      <c r="BK7" s="61">
        <f t="shared" si="16"/>
        <v>0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30</v>
      </c>
      <c r="CM7" s="61">
        <f t="shared" si="38"/>
        <v>0</v>
      </c>
      <c r="CN7" s="61">
        <f t="shared" si="39"/>
        <v>0</v>
      </c>
      <c r="CO7" s="61">
        <f t="shared" si="40"/>
        <v>0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83</v>
      </c>
      <c r="D8" s="50">
        <v>6</v>
      </c>
      <c r="E8" s="50"/>
      <c r="F8" s="50"/>
      <c r="G8" s="50"/>
      <c r="H8" s="50"/>
      <c r="I8" s="50"/>
      <c r="J8" s="83">
        <f t="shared" si="0"/>
        <v>25</v>
      </c>
      <c r="K8" s="83">
        <f t="shared" si="3"/>
        <v>25</v>
      </c>
      <c r="S8" s="95">
        <f t="shared" si="43"/>
        <v>25</v>
      </c>
      <c r="T8" s="95">
        <f t="shared" si="44"/>
        <v>0</v>
      </c>
      <c r="U8" s="95">
        <f t="shared" si="45"/>
        <v>0</v>
      </c>
      <c r="V8" s="95">
        <f t="shared" si="46"/>
        <v>0</v>
      </c>
      <c r="W8" s="95">
        <f t="shared" si="47"/>
        <v>0</v>
      </c>
      <c r="X8" s="95">
        <f t="shared" si="48"/>
        <v>0</v>
      </c>
      <c r="Y8" s="71">
        <f t="shared" si="5"/>
        <v>25</v>
      </c>
      <c r="Z8" s="97">
        <f t="shared" si="6"/>
        <v>25</v>
      </c>
      <c r="AA8" s="103"/>
      <c r="AB8" s="95">
        <f t="shared" si="7"/>
        <v>25</v>
      </c>
      <c r="AC8" s="95" t="str">
        <f t="shared" si="8"/>
        <v> </v>
      </c>
      <c r="AD8" s="95" t="str">
        <f t="shared" si="9"/>
        <v> </v>
      </c>
      <c r="AE8" s="95" t="str">
        <f t="shared" si="10"/>
        <v> </v>
      </c>
      <c r="AF8" s="95" t="str">
        <f t="shared" si="11"/>
        <v> </v>
      </c>
      <c r="AG8" s="95" t="str">
        <f t="shared" si="12"/>
        <v> </v>
      </c>
      <c r="BA8" s="52" t="s">
        <v>69</v>
      </c>
      <c r="BB8" s="63">
        <f>SUM('SA 2018 Bison'!Q18-'SA 2018 Bison'!B18)</f>
        <v>-5</v>
      </c>
      <c r="BC8" s="53" t="s">
        <v>61</v>
      </c>
      <c r="BD8" s="54" t="s">
        <v>70</v>
      </c>
      <c r="BE8" s="55" t="s">
        <v>71</v>
      </c>
      <c r="BF8" s="64" t="s">
        <v>72</v>
      </c>
      <c r="BH8" s="61">
        <f t="shared" si="13"/>
        <v>25</v>
      </c>
      <c r="BI8" s="61">
        <f t="shared" si="14"/>
        <v>0</v>
      </c>
      <c r="BJ8" s="61">
        <f t="shared" si="15"/>
        <v>0</v>
      </c>
      <c r="BK8" s="61">
        <f t="shared" si="16"/>
        <v>0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0</v>
      </c>
      <c r="BQ8" s="61">
        <f t="shared" si="21"/>
        <v>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25</v>
      </c>
      <c r="CM8" s="61">
        <f t="shared" si="38"/>
        <v>0</v>
      </c>
      <c r="CN8" s="61">
        <f t="shared" si="39"/>
        <v>0</v>
      </c>
      <c r="CO8" s="61">
        <f t="shared" si="40"/>
        <v>0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1">
        <v>8</v>
      </c>
      <c r="E9" s="51"/>
      <c r="F9" s="51"/>
      <c r="G9" s="51"/>
      <c r="H9" s="51"/>
      <c r="I9" s="51"/>
      <c r="J9" s="83">
        <f t="shared" si="0"/>
        <v>23</v>
      </c>
      <c r="K9" s="83">
        <f t="shared" si="3"/>
        <v>23</v>
      </c>
      <c r="S9" s="95">
        <f t="shared" si="43"/>
        <v>23</v>
      </c>
      <c r="T9" s="95">
        <f t="shared" si="44"/>
        <v>0</v>
      </c>
      <c r="U9" s="95">
        <f t="shared" si="45"/>
        <v>0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23</v>
      </c>
      <c r="Z9" s="97">
        <f t="shared" si="6"/>
        <v>23</v>
      </c>
      <c r="AA9" s="103"/>
      <c r="AB9" s="95">
        <f t="shared" si="7"/>
        <v>23</v>
      </c>
      <c r="AC9" s="95" t="str">
        <f t="shared" si="8"/>
        <v> </v>
      </c>
      <c r="AD9" s="95" t="str">
        <f t="shared" si="9"/>
        <v> 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2" t="s">
        <v>69</v>
      </c>
      <c r="BB9" s="63">
        <f>SUM('SA 2018 Bison'!Q19-'SA 2018 Bison'!B19)</f>
        <v>-6</v>
      </c>
      <c r="BC9" s="53" t="s">
        <v>61</v>
      </c>
      <c r="BD9" s="54" t="s">
        <v>70</v>
      </c>
      <c r="BE9" s="55" t="s">
        <v>71</v>
      </c>
      <c r="BF9" s="64" t="s">
        <v>72</v>
      </c>
      <c r="BH9" s="61">
        <f t="shared" si="13"/>
        <v>23</v>
      </c>
      <c r="BI9" s="61">
        <f t="shared" si="14"/>
        <v>0</v>
      </c>
      <c r="BJ9" s="61">
        <f t="shared" si="15"/>
        <v>0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0</v>
      </c>
      <c r="BQ9" s="61">
        <f t="shared" si="21"/>
        <v>0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23</v>
      </c>
      <c r="CM9" s="61">
        <f t="shared" si="38"/>
        <v>0</v>
      </c>
      <c r="CN9" s="61">
        <f t="shared" si="39"/>
        <v>0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73</v>
      </c>
      <c r="D10" s="50">
        <v>4</v>
      </c>
      <c r="E10" s="50"/>
      <c r="F10" s="50"/>
      <c r="G10" s="50"/>
      <c r="H10" s="50"/>
      <c r="I10" s="50"/>
      <c r="J10" s="83">
        <f t="shared" si="0"/>
        <v>27</v>
      </c>
      <c r="K10" s="83">
        <f t="shared" si="3"/>
        <v>27</v>
      </c>
      <c r="S10" s="95">
        <f t="shared" si="43"/>
        <v>27</v>
      </c>
      <c r="T10" s="95">
        <f t="shared" si="44"/>
        <v>0</v>
      </c>
      <c r="U10" s="95">
        <f t="shared" si="45"/>
        <v>0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27</v>
      </c>
      <c r="Z10" s="97">
        <f t="shared" si="6"/>
        <v>27</v>
      </c>
      <c r="AA10" s="103"/>
      <c r="AB10" s="95">
        <f t="shared" si="7"/>
        <v>27</v>
      </c>
      <c r="AC10" s="95" t="str">
        <f t="shared" si="8"/>
        <v> </v>
      </c>
      <c r="AD10" s="95" t="str">
        <f t="shared" si="9"/>
        <v> 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2" t="s">
        <v>69</v>
      </c>
      <c r="BB10" s="63">
        <f>SUM('SA 2018 Bison'!Q20-'SA 2018 Bison'!B20)</f>
        <v>-7</v>
      </c>
      <c r="BC10" s="53" t="s">
        <v>61</v>
      </c>
      <c r="BD10" s="54" t="s">
        <v>70</v>
      </c>
      <c r="BE10" s="55" t="s">
        <v>71</v>
      </c>
      <c r="BF10" s="64" t="s">
        <v>72</v>
      </c>
      <c r="BH10" s="61">
        <f t="shared" si="13"/>
        <v>27</v>
      </c>
      <c r="BI10" s="61">
        <f t="shared" si="14"/>
        <v>0</v>
      </c>
      <c r="BJ10" s="61">
        <f t="shared" si="15"/>
        <v>0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0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27</v>
      </c>
      <c r="CM10" s="61">
        <f t="shared" si="38"/>
        <v>0</v>
      </c>
      <c r="CN10" s="61">
        <f t="shared" si="39"/>
        <v>0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149</v>
      </c>
      <c r="D11" s="51">
        <v>9</v>
      </c>
      <c r="E11" s="51"/>
      <c r="F11" s="51"/>
      <c r="G11" s="51"/>
      <c r="H11" s="51"/>
      <c r="I11" s="51"/>
      <c r="J11" s="83">
        <f t="shared" si="0"/>
        <v>22</v>
      </c>
      <c r="K11" s="83">
        <f t="shared" si="3"/>
        <v>22</v>
      </c>
      <c r="S11" s="95">
        <f t="shared" si="43"/>
        <v>22</v>
      </c>
      <c r="T11" s="95">
        <f t="shared" si="44"/>
        <v>0</v>
      </c>
      <c r="U11" s="95">
        <f t="shared" si="45"/>
        <v>0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22</v>
      </c>
      <c r="Z11" s="97">
        <f t="shared" si="6"/>
        <v>22</v>
      </c>
      <c r="AA11" s="103"/>
      <c r="AB11" s="95">
        <f t="shared" si="7"/>
        <v>22</v>
      </c>
      <c r="AC11" s="95" t="str">
        <f t="shared" si="8"/>
        <v> </v>
      </c>
      <c r="AD11" s="95" t="str">
        <f t="shared" si="9"/>
        <v> 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2" t="s">
        <v>69</v>
      </c>
      <c r="BB11" s="63">
        <f>SUM('SA 2018 Bison'!Q21-'SA 2018 Bison'!B21)</f>
        <v>-8</v>
      </c>
      <c r="BC11" s="53" t="s">
        <v>61</v>
      </c>
      <c r="BD11" s="54" t="s">
        <v>70</v>
      </c>
      <c r="BE11" s="55" t="s">
        <v>71</v>
      </c>
      <c r="BF11" s="64" t="s">
        <v>72</v>
      </c>
      <c r="BH11" s="61">
        <f t="shared" si="13"/>
        <v>0</v>
      </c>
      <c r="BI11" s="61">
        <f t="shared" si="14"/>
        <v>0</v>
      </c>
      <c r="BJ11" s="61">
        <f t="shared" si="15"/>
        <v>0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22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22</v>
      </c>
      <c r="CM11" s="61">
        <f t="shared" si="38"/>
        <v>0</v>
      </c>
      <c r="CN11" s="61">
        <f t="shared" si="39"/>
        <v>0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137</v>
      </c>
      <c r="D12" s="50">
        <v>7</v>
      </c>
      <c r="E12" s="50"/>
      <c r="F12" s="50"/>
      <c r="G12" s="50"/>
      <c r="H12" s="50"/>
      <c r="I12" s="50"/>
      <c r="J12" s="83">
        <f t="shared" si="0"/>
        <v>24</v>
      </c>
      <c r="K12" s="83">
        <f t="shared" si="3"/>
        <v>24</v>
      </c>
      <c r="S12" s="95">
        <f t="shared" si="43"/>
        <v>24</v>
      </c>
      <c r="T12" s="95">
        <f t="shared" si="44"/>
        <v>0</v>
      </c>
      <c r="U12" s="95">
        <f t="shared" si="45"/>
        <v>0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24</v>
      </c>
      <c r="Z12" s="97">
        <f t="shared" si="6"/>
        <v>24</v>
      </c>
      <c r="AA12" s="103"/>
      <c r="AB12" s="95">
        <f t="shared" si="7"/>
        <v>24</v>
      </c>
      <c r="AC12" s="95" t="str">
        <f t="shared" si="8"/>
        <v> </v>
      </c>
      <c r="AD12" s="95" t="str">
        <f t="shared" si="9"/>
        <v> 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2" t="s">
        <v>69</v>
      </c>
      <c r="BB12" s="63">
        <f>SUM('SA 2018 Bison'!Q22-'SA 2018 Bison'!B22)</f>
        <v>-9</v>
      </c>
      <c r="BC12" s="53" t="s">
        <v>61</v>
      </c>
      <c r="BD12" s="54" t="s">
        <v>70</v>
      </c>
      <c r="BE12" s="55" t="s">
        <v>71</v>
      </c>
      <c r="BF12" s="64" t="s">
        <v>72</v>
      </c>
      <c r="BH12" s="61">
        <f t="shared" si="13"/>
        <v>24</v>
      </c>
      <c r="BI12" s="61">
        <f t="shared" si="14"/>
        <v>0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0</v>
      </c>
      <c r="BP12" s="61">
        <f t="shared" si="20"/>
        <v>0</v>
      </c>
      <c r="BQ12" s="61">
        <f t="shared" si="21"/>
        <v>0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24</v>
      </c>
      <c r="CM12" s="61">
        <f t="shared" si="38"/>
        <v>0</v>
      </c>
      <c r="CN12" s="61">
        <f t="shared" si="39"/>
        <v>0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147</v>
      </c>
      <c r="D13" s="51">
        <v>12</v>
      </c>
      <c r="E13" s="51"/>
      <c r="F13" s="51"/>
      <c r="G13" s="51"/>
      <c r="H13" s="51"/>
      <c r="I13" s="51"/>
      <c r="J13" s="83">
        <f t="shared" si="0"/>
        <v>19</v>
      </c>
      <c r="K13" s="83">
        <f t="shared" si="3"/>
        <v>19</v>
      </c>
      <c r="S13" s="95">
        <f t="shared" si="43"/>
        <v>19</v>
      </c>
      <c r="T13" s="95">
        <f t="shared" si="44"/>
        <v>0</v>
      </c>
      <c r="U13" s="95">
        <f t="shared" si="45"/>
        <v>0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19</v>
      </c>
      <c r="Z13" s="97">
        <f t="shared" si="6"/>
        <v>19</v>
      </c>
      <c r="AA13" s="103"/>
      <c r="AB13" s="95">
        <f t="shared" si="7"/>
        <v>19</v>
      </c>
      <c r="AC13" s="95" t="str">
        <f t="shared" si="8"/>
        <v> </v>
      </c>
      <c r="AD13" s="95" t="str">
        <f t="shared" si="9"/>
        <v> 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2" t="s">
        <v>69</v>
      </c>
      <c r="BB13" s="63">
        <f>SUM('SA 2018 Bison'!Q23-'SA 2018 Bison'!B23)</f>
        <v>-10</v>
      </c>
      <c r="BC13" s="53" t="s">
        <v>61</v>
      </c>
      <c r="BD13" s="54" t="s">
        <v>70</v>
      </c>
      <c r="BE13" s="55" t="s">
        <v>71</v>
      </c>
      <c r="BF13" s="64" t="s">
        <v>72</v>
      </c>
      <c r="BH13" s="61">
        <f t="shared" si="13"/>
        <v>0</v>
      </c>
      <c r="BI13" s="61">
        <f t="shared" si="14"/>
        <v>0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19</v>
      </c>
      <c r="BP13" s="61">
        <f t="shared" si="20"/>
        <v>0</v>
      </c>
      <c r="BQ13" s="61">
        <f t="shared" si="21"/>
        <v>0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19</v>
      </c>
      <c r="CM13" s="61">
        <f t="shared" si="38"/>
        <v>0</v>
      </c>
      <c r="CN13" s="61">
        <f t="shared" si="39"/>
        <v>0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82</v>
      </c>
      <c r="D14" s="50">
        <v>11</v>
      </c>
      <c r="E14" s="50"/>
      <c r="F14" s="50"/>
      <c r="G14" s="50"/>
      <c r="H14" s="50"/>
      <c r="I14" s="50"/>
      <c r="J14" s="83">
        <f t="shared" si="0"/>
        <v>20</v>
      </c>
      <c r="K14" s="83">
        <f t="shared" si="3"/>
        <v>20</v>
      </c>
      <c r="S14" s="95">
        <f t="shared" si="43"/>
        <v>20</v>
      </c>
      <c r="T14" s="95">
        <f t="shared" si="44"/>
        <v>0</v>
      </c>
      <c r="U14" s="95">
        <f t="shared" si="45"/>
        <v>0</v>
      </c>
      <c r="V14" s="95">
        <f t="shared" si="46"/>
        <v>0</v>
      </c>
      <c r="W14" s="95">
        <f t="shared" si="47"/>
        <v>0</v>
      </c>
      <c r="X14" s="95">
        <f t="shared" si="48"/>
        <v>0</v>
      </c>
      <c r="Y14" s="71">
        <f t="shared" si="5"/>
        <v>20</v>
      </c>
      <c r="Z14" s="97">
        <f t="shared" si="6"/>
        <v>20</v>
      </c>
      <c r="AA14" s="103"/>
      <c r="AB14" s="95">
        <f t="shared" si="7"/>
        <v>20</v>
      </c>
      <c r="AC14" s="95" t="str">
        <f t="shared" si="8"/>
        <v> </v>
      </c>
      <c r="AD14" s="95" t="str">
        <f t="shared" si="9"/>
        <v> </v>
      </c>
      <c r="AE14" s="95" t="str">
        <f t="shared" si="10"/>
        <v> </v>
      </c>
      <c r="AF14" s="95" t="str">
        <f t="shared" si="11"/>
        <v> </v>
      </c>
      <c r="AG14" s="95" t="str">
        <f t="shared" si="12"/>
        <v> </v>
      </c>
      <c r="BA14" s="52" t="s">
        <v>69</v>
      </c>
      <c r="BB14" s="63">
        <f>SUM('SA 2018 Bison'!Q24-'SA 2018 Bison'!B24)</f>
        <v>-11</v>
      </c>
      <c r="BC14" s="53" t="s">
        <v>61</v>
      </c>
      <c r="BD14" s="54" t="s">
        <v>70</v>
      </c>
      <c r="BE14" s="55" t="s">
        <v>71</v>
      </c>
      <c r="BF14" s="64" t="s">
        <v>72</v>
      </c>
      <c r="BH14" s="61">
        <f t="shared" si="13"/>
        <v>0</v>
      </c>
      <c r="BI14" s="61">
        <f t="shared" si="14"/>
        <v>0</v>
      </c>
      <c r="BJ14" s="61">
        <f t="shared" si="15"/>
        <v>0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20</v>
      </c>
      <c r="BP14" s="61">
        <f t="shared" si="20"/>
        <v>0</v>
      </c>
      <c r="BQ14" s="61">
        <f t="shared" si="21"/>
        <v>0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20</v>
      </c>
      <c r="CM14" s="61">
        <f t="shared" si="38"/>
        <v>0</v>
      </c>
      <c r="CN14" s="61">
        <f t="shared" si="39"/>
        <v>0</v>
      </c>
      <c r="CO14" s="61">
        <f t="shared" si="40"/>
        <v>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143</v>
      </c>
      <c r="D15" s="51">
        <v>10</v>
      </c>
      <c r="E15" s="51"/>
      <c r="F15" s="51"/>
      <c r="G15" s="51"/>
      <c r="H15" s="51"/>
      <c r="I15" s="51"/>
      <c r="J15" s="83">
        <f t="shared" si="0"/>
        <v>21</v>
      </c>
      <c r="K15" s="83">
        <f t="shared" si="3"/>
        <v>21</v>
      </c>
      <c r="S15" s="95">
        <f t="shared" si="43"/>
        <v>21</v>
      </c>
      <c r="T15" s="95">
        <f t="shared" si="44"/>
        <v>0</v>
      </c>
      <c r="U15" s="95">
        <f t="shared" si="45"/>
        <v>0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21</v>
      </c>
      <c r="Z15" s="97">
        <f t="shared" si="6"/>
        <v>21</v>
      </c>
      <c r="AA15" s="103"/>
      <c r="AB15" s="95">
        <f t="shared" si="7"/>
        <v>21</v>
      </c>
      <c r="AC15" s="95" t="str">
        <f t="shared" si="8"/>
        <v> </v>
      </c>
      <c r="AD15" s="95" t="str">
        <f t="shared" si="9"/>
        <v> 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2" t="s">
        <v>69</v>
      </c>
      <c r="BB15" s="63">
        <f>SUM('SA 2018 Bison'!Q25-'SA 2018 Bison'!B25)</f>
        <v>-12</v>
      </c>
      <c r="BC15" s="53" t="s">
        <v>61</v>
      </c>
      <c r="BD15" s="54" t="s">
        <v>70</v>
      </c>
      <c r="BE15" s="55" t="s">
        <v>71</v>
      </c>
      <c r="BF15" s="64" t="s">
        <v>72</v>
      </c>
      <c r="BH15" s="61">
        <f t="shared" si="13"/>
        <v>0</v>
      </c>
      <c r="BI15" s="61">
        <f t="shared" si="14"/>
        <v>0</v>
      </c>
      <c r="BJ15" s="61">
        <f t="shared" si="15"/>
        <v>0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21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21</v>
      </c>
      <c r="CM15" s="61">
        <f t="shared" si="38"/>
        <v>0</v>
      </c>
      <c r="CN15" s="61">
        <f t="shared" si="39"/>
        <v>0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>
        <v>13</v>
      </c>
      <c r="D16" s="50"/>
      <c r="E16" s="50"/>
      <c r="F16" s="50"/>
      <c r="G16" s="50"/>
      <c r="H16" s="50"/>
      <c r="I16" s="50"/>
      <c r="J16" s="83">
        <f t="shared" si="0"/>
        <v>0</v>
      </c>
      <c r="K16" s="83" t="e">
        <f t="shared" si="3"/>
        <v>#DIV/0!</v>
      </c>
      <c r="S16" s="95">
        <f t="shared" si="43"/>
        <v>0</v>
      </c>
      <c r="T16" s="95">
        <f t="shared" si="44"/>
        <v>0</v>
      </c>
      <c r="U16" s="95">
        <f t="shared" si="45"/>
        <v>0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0</v>
      </c>
      <c r="Z16" s="97" t="e">
        <f t="shared" si="6"/>
        <v>#DIV/0!</v>
      </c>
      <c r="AA16" s="103"/>
      <c r="AB16" s="95" t="str">
        <f t="shared" si="7"/>
        <v> </v>
      </c>
      <c r="AC16" s="95" t="str">
        <f t="shared" si="8"/>
        <v> </v>
      </c>
      <c r="AD16" s="95" t="str">
        <f t="shared" si="9"/>
        <v> 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2" t="s">
        <v>69</v>
      </c>
      <c r="BB16" s="63" t="e">
        <f>SUM('SA 2018 Bison'!#REF!-'SA 2018 Bison'!#REF!)</f>
        <v>#REF!</v>
      </c>
      <c r="BC16" s="53" t="s">
        <v>61</v>
      </c>
      <c r="BD16" s="54" t="s">
        <v>70</v>
      </c>
      <c r="BE16" s="55" t="s">
        <v>71</v>
      </c>
      <c r="BF16" s="64" t="s">
        <v>72</v>
      </c>
      <c r="BH16" s="61">
        <f t="shared" si="13"/>
        <v>0</v>
      </c>
      <c r="BI16" s="61">
        <f t="shared" si="14"/>
        <v>0</v>
      </c>
      <c r="BJ16" s="61">
        <f t="shared" si="15"/>
        <v>0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0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0</v>
      </c>
      <c r="CN16" s="61">
        <f t="shared" si="39"/>
        <v>0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>
        <v>14</v>
      </c>
      <c r="D17" s="51"/>
      <c r="E17" s="51"/>
      <c r="F17" s="51"/>
      <c r="G17" s="51"/>
      <c r="H17" s="51"/>
      <c r="I17" s="51"/>
      <c r="J17" s="83">
        <f t="shared" si="0"/>
        <v>0</v>
      </c>
      <c r="K17" s="83" t="e">
        <f t="shared" si="3"/>
        <v>#DIV/0!</v>
      </c>
      <c r="S17" s="95">
        <f t="shared" si="43"/>
        <v>0</v>
      </c>
      <c r="T17" s="95">
        <f t="shared" si="44"/>
        <v>0</v>
      </c>
      <c r="U17" s="95">
        <f t="shared" si="45"/>
        <v>0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0</v>
      </c>
      <c r="Z17" s="97" t="e">
        <f t="shared" si="6"/>
        <v>#DIV/0!</v>
      </c>
      <c r="AA17" s="103"/>
      <c r="AB17" s="95" t="str">
        <f t="shared" si="7"/>
        <v> </v>
      </c>
      <c r="AC17" s="95" t="str">
        <f t="shared" si="8"/>
        <v> </v>
      </c>
      <c r="AD17" s="95" t="str">
        <f t="shared" si="9"/>
        <v> 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2" t="s">
        <v>69</v>
      </c>
      <c r="BB17" s="63" t="e">
        <f>SUM('SA 2018 Bison'!#REF!-'SA 2018 Bison'!#REF!)</f>
        <v>#REF!</v>
      </c>
      <c r="BC17" s="53" t="s">
        <v>61</v>
      </c>
      <c r="BD17" s="54" t="s">
        <v>70</v>
      </c>
      <c r="BE17" s="55" t="s">
        <v>71</v>
      </c>
      <c r="BF17" s="64" t="s">
        <v>72</v>
      </c>
      <c r="BH17" s="61">
        <f t="shared" si="13"/>
        <v>0</v>
      </c>
      <c r="BI17" s="61">
        <f t="shared" si="14"/>
        <v>0</v>
      </c>
      <c r="BJ17" s="61">
        <f t="shared" si="15"/>
        <v>0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0</v>
      </c>
      <c r="CN17" s="61">
        <f t="shared" si="39"/>
        <v>0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>
        <v>15</v>
      </c>
      <c r="D18" s="50"/>
      <c r="E18" s="50"/>
      <c r="F18" s="50"/>
      <c r="G18" s="50"/>
      <c r="H18" s="50"/>
      <c r="I18" s="50"/>
      <c r="J18" s="83">
        <f t="shared" si="0"/>
        <v>0</v>
      </c>
      <c r="K18" s="83" t="e">
        <f t="shared" si="3"/>
        <v>#DIV/0!</v>
      </c>
      <c r="S18" s="95">
        <f t="shared" si="43"/>
        <v>0</v>
      </c>
      <c r="T18" s="95">
        <f t="shared" si="44"/>
        <v>0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0</v>
      </c>
      <c r="Z18" s="97" t="e">
        <f t="shared" si="6"/>
        <v>#DIV/0!</v>
      </c>
      <c r="AA18" s="103"/>
      <c r="AB18" s="95" t="str">
        <f t="shared" si="7"/>
        <v> </v>
      </c>
      <c r="AC18" s="95" t="str">
        <f t="shared" si="8"/>
        <v> 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2" t="s">
        <v>69</v>
      </c>
      <c r="BB18" s="63" t="e">
        <f>SUM('SA 2018 Bison'!#REF!-'SA 2018 Bison'!#REF!)</f>
        <v>#REF!</v>
      </c>
      <c r="BC18" s="53" t="s">
        <v>61</v>
      </c>
      <c r="BD18" s="54" t="s">
        <v>70</v>
      </c>
      <c r="BE18" s="55" t="s">
        <v>71</v>
      </c>
      <c r="BF18" s="64" t="s">
        <v>72</v>
      </c>
      <c r="BH18" s="61">
        <f t="shared" si="13"/>
        <v>0</v>
      </c>
      <c r="BI18" s="61">
        <f t="shared" si="14"/>
        <v>0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0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0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>
        <v>16</v>
      </c>
      <c r="D19" s="51"/>
      <c r="E19" s="51"/>
      <c r="F19" s="51"/>
      <c r="G19" s="51"/>
      <c r="H19" s="51"/>
      <c r="I19" s="51"/>
      <c r="J19" s="83">
        <f t="shared" si="0"/>
        <v>0</v>
      </c>
      <c r="K19" s="83" t="e">
        <f t="shared" si="3"/>
        <v>#DIV/0!</v>
      </c>
      <c r="S19" s="95">
        <f t="shared" si="43"/>
        <v>0</v>
      </c>
      <c r="T19" s="95">
        <f t="shared" si="44"/>
        <v>0</v>
      </c>
      <c r="U19" s="95">
        <f t="shared" si="45"/>
        <v>0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0</v>
      </c>
      <c r="Z19" s="97" t="e">
        <f t="shared" si="6"/>
        <v>#DIV/0!</v>
      </c>
      <c r="AA19" s="103"/>
      <c r="AB19" s="95" t="str">
        <f t="shared" si="7"/>
        <v> </v>
      </c>
      <c r="AC19" s="95" t="str">
        <f t="shared" si="8"/>
        <v> </v>
      </c>
      <c r="AD19" s="95" t="str">
        <f t="shared" si="9"/>
        <v> 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2" t="s">
        <v>69</v>
      </c>
      <c r="BB19" s="63" t="e">
        <f>SUM('SA 2018 Bison'!#REF!-'SA 2018 Bison'!#REF!)</f>
        <v>#REF!</v>
      </c>
      <c r="BC19" s="53" t="s">
        <v>61</v>
      </c>
      <c r="BD19" s="54" t="s">
        <v>70</v>
      </c>
      <c r="BE19" s="55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0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0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>
        <v>17</v>
      </c>
      <c r="D20" s="50"/>
      <c r="E20" s="50"/>
      <c r="F20" s="50"/>
      <c r="G20" s="50"/>
      <c r="H20" s="50"/>
      <c r="I20" s="50"/>
      <c r="J20" s="83">
        <f t="shared" si="0"/>
        <v>0</v>
      </c>
      <c r="K20" s="83" t="e">
        <f t="shared" si="3"/>
        <v>#DIV/0!</v>
      </c>
      <c r="S20" s="95">
        <f t="shared" si="43"/>
        <v>0</v>
      </c>
      <c r="T20" s="95">
        <f t="shared" si="44"/>
        <v>0</v>
      </c>
      <c r="U20" s="95">
        <f t="shared" si="45"/>
        <v>0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0</v>
      </c>
      <c r="Z20" s="97" t="e">
        <f t="shared" si="6"/>
        <v>#DIV/0!</v>
      </c>
      <c r="AA20" s="103"/>
      <c r="AB20" s="95" t="str">
        <f t="shared" si="7"/>
        <v> </v>
      </c>
      <c r="AC20" s="95" t="str">
        <f t="shared" si="8"/>
        <v> </v>
      </c>
      <c r="AD20" s="95" t="str">
        <f t="shared" si="9"/>
        <v> 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2" t="s">
        <v>69</v>
      </c>
      <c r="BB20" s="63" t="e">
        <f>SUM('SA 2018 Bison'!#REF!-'SA 2018 Bison'!#REF!)</f>
        <v>#REF!</v>
      </c>
      <c r="BC20" s="53" t="s">
        <v>61</v>
      </c>
      <c r="BD20" s="54" t="s">
        <v>70</v>
      </c>
      <c r="BE20" s="55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0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0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>
        <v>18</v>
      </c>
      <c r="D21" s="51"/>
      <c r="E21" s="51"/>
      <c r="F21" s="51"/>
      <c r="G21" s="51"/>
      <c r="H21" s="51"/>
      <c r="I21" s="51"/>
      <c r="J21" s="83">
        <f t="shared" si="0"/>
        <v>0</v>
      </c>
      <c r="K21" s="83" t="e">
        <f t="shared" si="3"/>
        <v>#DIV/0!</v>
      </c>
      <c r="S21" s="95">
        <f t="shared" si="43"/>
        <v>0</v>
      </c>
      <c r="T21" s="95">
        <f t="shared" si="44"/>
        <v>0</v>
      </c>
      <c r="U21" s="95">
        <f t="shared" si="45"/>
        <v>0</v>
      </c>
      <c r="V21" s="95">
        <f t="shared" si="46"/>
        <v>0</v>
      </c>
      <c r="W21" s="95">
        <f t="shared" si="47"/>
        <v>0</v>
      </c>
      <c r="X21" s="95">
        <f t="shared" si="48"/>
        <v>0</v>
      </c>
      <c r="Y21" s="71">
        <f t="shared" si="5"/>
        <v>0</v>
      </c>
      <c r="Z21" s="97" t="e">
        <f t="shared" si="6"/>
        <v>#DIV/0!</v>
      </c>
      <c r="AA21" s="103"/>
      <c r="AB21" s="95" t="str">
        <f t="shared" si="7"/>
        <v> </v>
      </c>
      <c r="AC21" s="95" t="str">
        <f t="shared" si="8"/>
        <v> </v>
      </c>
      <c r="AD21" s="95" t="str">
        <f t="shared" si="9"/>
        <v> </v>
      </c>
      <c r="AE21" s="95" t="str">
        <f t="shared" si="10"/>
        <v> </v>
      </c>
      <c r="AF21" s="95" t="str">
        <f t="shared" si="11"/>
        <v> </v>
      </c>
      <c r="AG21" s="95" t="str">
        <f t="shared" si="12"/>
        <v> </v>
      </c>
      <c r="BA21" s="52" t="s">
        <v>69</v>
      </c>
      <c r="BB21" s="63" t="e">
        <f>SUM('SA 2018 Bison'!#REF!-'SA 2018 Bison'!#REF!)</f>
        <v>#REF!</v>
      </c>
      <c r="BC21" s="53" t="s">
        <v>61</v>
      </c>
      <c r="BD21" s="54" t="s">
        <v>70</v>
      </c>
      <c r="BE21" s="55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0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0</v>
      </c>
      <c r="CO21" s="61">
        <f t="shared" si="40"/>
        <v>0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50"/>
      <c r="E22" s="50"/>
      <c r="F22" s="50"/>
      <c r="G22" s="50"/>
      <c r="H22" s="50"/>
      <c r="I22" s="50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2" t="s">
        <v>69</v>
      </c>
      <c r="BB22" s="63" t="e">
        <f>SUM('SA 2018 Bison'!#REF!-'SA 2018 Bison'!#REF!)</f>
        <v>#REF!</v>
      </c>
      <c r="BC22" s="53" t="s">
        <v>61</v>
      </c>
      <c r="BD22" s="54" t="s">
        <v>70</v>
      </c>
      <c r="BE22" s="55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1"/>
      <c r="E23" s="51"/>
      <c r="F23" s="51"/>
      <c r="G23" s="51"/>
      <c r="H23" s="51"/>
      <c r="I23" s="51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2" t="s">
        <v>69</v>
      </c>
      <c r="BB23" s="63" t="e">
        <f>SUM('SA 2018 Bison'!#REF!-'SA 2018 Bison'!#REF!)</f>
        <v>#REF!</v>
      </c>
      <c r="BC23" s="53" t="s">
        <v>61</v>
      </c>
      <c r="BD23" s="54" t="s">
        <v>70</v>
      </c>
      <c r="BE23" s="55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50"/>
      <c r="E24" s="50"/>
      <c r="F24" s="50"/>
      <c r="G24" s="50"/>
      <c r="H24" s="50"/>
      <c r="I24" s="50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2" t="s">
        <v>69</v>
      </c>
      <c r="BB24" s="63" t="e">
        <f>SUM('SA 2018 Bison'!#REF!-'SA 2018 Bison'!#REF!)</f>
        <v>#REF!</v>
      </c>
      <c r="BC24" s="53" t="s">
        <v>61</v>
      </c>
      <c r="BD24" s="54" t="s">
        <v>70</v>
      </c>
      <c r="BE24" s="55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1"/>
      <c r="E25" s="51"/>
      <c r="F25" s="51"/>
      <c r="G25" s="51"/>
      <c r="H25" s="51"/>
      <c r="I25" s="51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2" t="s">
        <v>69</v>
      </c>
      <c r="BB25" s="63" t="e">
        <f>SUM('SA 2018 Bison'!#REF!-'SA 2018 Bison'!#REF!)</f>
        <v>#REF!</v>
      </c>
      <c r="BC25" s="53" t="s">
        <v>61</v>
      </c>
      <c r="BD25" s="54" t="s">
        <v>70</v>
      </c>
      <c r="BE25" s="55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50"/>
      <c r="E26" s="50"/>
      <c r="F26" s="50"/>
      <c r="G26" s="50"/>
      <c r="H26" s="50"/>
      <c r="I26" s="50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2" t="s">
        <v>69</v>
      </c>
      <c r="BB26" s="63" t="e">
        <f>SUM('SA 2018 Bison'!#REF!-'SA 2018 Bison'!#REF!)</f>
        <v>#REF!</v>
      </c>
      <c r="BC26" s="53" t="s">
        <v>61</v>
      </c>
      <c r="BD26" s="54" t="s">
        <v>70</v>
      </c>
      <c r="BE26" s="55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1"/>
      <c r="E27" s="51"/>
      <c r="F27" s="51"/>
      <c r="G27" s="51"/>
      <c r="H27" s="51"/>
      <c r="I27" s="51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2" t="s">
        <v>69</v>
      </c>
      <c r="BB27" s="63" t="e">
        <f>SUM('SA 2018 Bison'!#REF!-'SA 2018 Bison'!#REF!)</f>
        <v>#REF!</v>
      </c>
      <c r="BC27" s="53" t="s">
        <v>61</v>
      </c>
      <c r="BD27" s="54" t="s">
        <v>70</v>
      </c>
      <c r="BE27" s="55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50"/>
      <c r="E28" s="50"/>
      <c r="F28" s="50"/>
      <c r="G28" s="50"/>
      <c r="H28" s="50"/>
      <c r="I28" s="50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2" t="s">
        <v>69</v>
      </c>
      <c r="BB28" s="63" t="e">
        <f>SUM('SA 2018 Bison'!#REF!-'SA 2018 Bison'!#REF!)</f>
        <v>#REF!</v>
      </c>
      <c r="BC28" s="53" t="s">
        <v>61</v>
      </c>
      <c r="BD28" s="54" t="s">
        <v>70</v>
      </c>
      <c r="BE28" s="55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1"/>
      <c r="E29" s="51"/>
      <c r="F29" s="51"/>
      <c r="G29" s="51"/>
      <c r="H29" s="51"/>
      <c r="I29" s="51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2" t="s">
        <v>69</v>
      </c>
      <c r="BB29" s="63" t="e">
        <f>SUM('SA 2018 Bison'!#REF!-'SA 2018 Bison'!#REF!)</f>
        <v>#REF!</v>
      </c>
      <c r="BC29" s="53" t="s">
        <v>61</v>
      </c>
      <c r="BD29" s="54" t="s">
        <v>70</v>
      </c>
      <c r="BE29" s="55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50"/>
      <c r="E30" s="50"/>
      <c r="F30" s="50"/>
      <c r="G30" s="50"/>
      <c r="H30" s="50"/>
      <c r="I30" s="50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2" t="s">
        <v>69</v>
      </c>
      <c r="BB30" s="63" t="e">
        <f>SUM('SA 2018 Bison'!#REF!-'SA 2018 Bison'!#REF!)</f>
        <v>#REF!</v>
      </c>
      <c r="BC30" s="53" t="s">
        <v>61</v>
      </c>
      <c r="BD30" s="54" t="s">
        <v>70</v>
      </c>
      <c r="BE30" s="55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1"/>
      <c r="E31" s="51"/>
      <c r="F31" s="51"/>
      <c r="G31" s="51"/>
      <c r="H31" s="51"/>
      <c r="I31" s="51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2" t="s">
        <v>69</v>
      </c>
      <c r="BB31" s="63" t="e">
        <f>SUM('SA 2018 Bison'!#REF!-'SA 2018 Bison'!#REF!)</f>
        <v>#REF!</v>
      </c>
      <c r="BC31" s="53" t="s">
        <v>61</v>
      </c>
      <c r="BD31" s="54" t="s">
        <v>70</v>
      </c>
      <c r="BE31" s="55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50"/>
      <c r="E32" s="50"/>
      <c r="F32" s="50"/>
      <c r="G32" s="50"/>
      <c r="H32" s="50"/>
      <c r="I32" s="50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2" t="s">
        <v>69</v>
      </c>
      <c r="BB32" s="63" t="e">
        <f>SUM('SA 2018 Bison'!#REF!-'SA 2018 Bison'!#REF!)</f>
        <v>#REF!</v>
      </c>
      <c r="BC32" s="53" t="s">
        <v>61</v>
      </c>
      <c r="BD32" s="54" t="s">
        <v>70</v>
      </c>
      <c r="BE32" s="55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1"/>
      <c r="E33" s="51"/>
      <c r="F33" s="51"/>
      <c r="G33" s="51"/>
      <c r="H33" s="51"/>
      <c r="I33" s="51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2" t="s">
        <v>69</v>
      </c>
      <c r="BB33" s="63" t="e">
        <f>SUM('SA 2018 Bison'!#REF!-'SA 2018 Bison'!#REF!)</f>
        <v>#REF!</v>
      </c>
      <c r="BC33" s="53" t="s">
        <v>61</v>
      </c>
      <c r="BD33" s="54" t="s">
        <v>70</v>
      </c>
      <c r="BE33" s="55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50"/>
      <c r="E34" s="50"/>
      <c r="F34" s="50"/>
      <c r="G34" s="50"/>
      <c r="H34" s="50"/>
      <c r="I34" s="50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2" t="s">
        <v>69</v>
      </c>
      <c r="BB34" s="63" t="e">
        <f>SUM('SA 2018 Bison'!#REF!-'SA 2018 Bison'!#REF!)</f>
        <v>#REF!</v>
      </c>
      <c r="BC34" s="53" t="s">
        <v>61</v>
      </c>
      <c r="BD34" s="54" t="s">
        <v>70</v>
      </c>
      <c r="BE34" s="55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1"/>
      <c r="E35" s="51"/>
      <c r="F35" s="51"/>
      <c r="G35" s="51"/>
      <c r="H35" s="51"/>
      <c r="I35" s="51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2" t="s">
        <v>69</v>
      </c>
      <c r="BB35" s="63" t="e">
        <f>SUM('SA 2018 Bison'!#REF!-'SA 2018 Bison'!#REF!)</f>
        <v>#REF!</v>
      </c>
      <c r="BC35" s="53" t="s">
        <v>61</v>
      </c>
      <c r="BD35" s="54" t="s">
        <v>70</v>
      </c>
      <c r="BE35" s="55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50"/>
      <c r="E36" s="50"/>
      <c r="F36" s="50"/>
      <c r="G36" s="50"/>
      <c r="H36" s="50"/>
      <c r="I36" s="50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2" t="s">
        <v>69</v>
      </c>
      <c r="BB36" s="63" t="e">
        <f>SUM('SA 2018 Bison'!#REF!-'SA 2018 Bison'!#REF!)</f>
        <v>#REF!</v>
      </c>
      <c r="BC36" s="53" t="s">
        <v>61</v>
      </c>
      <c r="BD36" s="54" t="s">
        <v>70</v>
      </c>
      <c r="BE36" s="55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1"/>
      <c r="E37" s="51"/>
      <c r="F37" s="51"/>
      <c r="G37" s="51"/>
      <c r="H37" s="51"/>
      <c r="I37" s="51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2" t="s">
        <v>69</v>
      </c>
      <c r="BB37" s="63" t="e">
        <f>SUM('SA 2018 Bison'!#REF!-'SA 2018 Bison'!#REF!)</f>
        <v>#REF!</v>
      </c>
      <c r="BC37" s="53" t="s">
        <v>61</v>
      </c>
      <c r="BD37" s="54" t="s">
        <v>70</v>
      </c>
      <c r="BE37" s="55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50"/>
      <c r="E38" s="50"/>
      <c r="F38" s="50"/>
      <c r="G38" s="50"/>
      <c r="H38" s="50"/>
      <c r="I38" s="50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2" t="s">
        <v>69</v>
      </c>
      <c r="BB38" s="63" t="e">
        <f>SUM('SA 2018 Bison'!#REF!-'SA 2018 Bison'!#REF!)</f>
        <v>#REF!</v>
      </c>
      <c r="BC38" s="53" t="s">
        <v>61</v>
      </c>
      <c r="BD38" s="54" t="s">
        <v>70</v>
      </c>
      <c r="BE38" s="55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1"/>
      <c r="E39" s="51"/>
      <c r="F39" s="51"/>
      <c r="G39" s="51"/>
      <c r="H39" s="51"/>
      <c r="I39" s="51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2" t="s">
        <v>69</v>
      </c>
      <c r="BB39" s="63" t="e">
        <f>SUM('SA 2018 Bison'!#REF!-'SA 2018 Bison'!#REF!)</f>
        <v>#REF!</v>
      </c>
      <c r="BC39" s="53" t="s">
        <v>61</v>
      </c>
      <c r="BD39" s="54" t="s">
        <v>70</v>
      </c>
      <c r="BE39" s="55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50"/>
      <c r="E40" s="50"/>
      <c r="F40" s="50"/>
      <c r="G40" s="50"/>
      <c r="H40" s="50"/>
      <c r="I40" s="50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2" t="s">
        <v>69</v>
      </c>
      <c r="BB40" s="63" t="e">
        <f>SUM('SA 2018 Bison'!#REF!-'SA 2018 Bison'!#REF!)</f>
        <v>#REF!</v>
      </c>
      <c r="BC40" s="53" t="s">
        <v>61</v>
      </c>
      <c r="BD40" s="54" t="s">
        <v>70</v>
      </c>
      <c r="BE40" s="55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1"/>
      <c r="E41" s="51"/>
      <c r="F41" s="51"/>
      <c r="G41" s="51"/>
      <c r="H41" s="51"/>
      <c r="I41" s="51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2" t="s">
        <v>69</v>
      </c>
      <c r="BB41" s="63" t="e">
        <f>SUM('SA 2018 Bison'!#REF!-'SA 2018 Bison'!#REF!)</f>
        <v>#REF!</v>
      </c>
      <c r="BC41" s="53" t="s">
        <v>61</v>
      </c>
      <c r="BD41" s="54" t="s">
        <v>70</v>
      </c>
      <c r="BE41" s="55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50"/>
      <c r="E42" s="50"/>
      <c r="F42" s="50"/>
      <c r="G42" s="50"/>
      <c r="H42" s="50"/>
      <c r="I42" s="50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2" t="s">
        <v>69</v>
      </c>
      <c r="BB42" s="63" t="e">
        <f>SUM('SA 2018 Bison'!#REF!-'SA 2018 Bison'!#REF!)</f>
        <v>#REF!</v>
      </c>
      <c r="BC42" s="53" t="s">
        <v>61</v>
      </c>
      <c r="BD42" s="54" t="s">
        <v>70</v>
      </c>
      <c r="BE42" s="55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1"/>
      <c r="E43" s="51"/>
      <c r="F43" s="51"/>
      <c r="G43" s="51"/>
      <c r="H43" s="51"/>
      <c r="I43" s="51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2" t="s">
        <v>69</v>
      </c>
      <c r="BB43" s="63" t="e">
        <f>SUM('SA 2018 Bison'!#REF!-'SA 2018 Bison'!#REF!)</f>
        <v>#REF!</v>
      </c>
      <c r="BC43" s="53" t="s">
        <v>61</v>
      </c>
      <c r="BD43" s="54" t="s">
        <v>70</v>
      </c>
      <c r="BE43" s="55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50"/>
      <c r="E44" s="50"/>
      <c r="F44" s="50"/>
      <c r="G44" s="50"/>
      <c r="H44" s="50"/>
      <c r="I44" s="50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2" t="s">
        <v>69</v>
      </c>
      <c r="BB44" s="63" t="e">
        <f>SUM('SA 2018 Bison'!#REF!-'SA 2018 Bison'!#REF!)</f>
        <v>#REF!</v>
      </c>
      <c r="BC44" s="53" t="s">
        <v>61</v>
      </c>
      <c r="BD44" s="54" t="s">
        <v>70</v>
      </c>
      <c r="BE44" s="55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1"/>
      <c r="E45" s="51"/>
      <c r="F45" s="51"/>
      <c r="G45" s="51"/>
      <c r="H45" s="51"/>
      <c r="I45" s="51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2" t="s">
        <v>69</v>
      </c>
      <c r="BB45" s="63" t="e">
        <f>SUM('SA 2018 Bison'!#REF!-'SA 2018 Bison'!#REF!)</f>
        <v>#REF!</v>
      </c>
      <c r="BC45" s="53" t="s">
        <v>61</v>
      </c>
      <c r="BD45" s="54" t="s">
        <v>70</v>
      </c>
      <c r="BE45" s="55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50"/>
      <c r="E46" s="50"/>
      <c r="F46" s="50"/>
      <c r="G46" s="50"/>
      <c r="H46" s="50"/>
      <c r="I46" s="50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2" t="s">
        <v>69</v>
      </c>
      <c r="BB46" s="63" t="e">
        <f>SUM('SA 2018 Bison'!#REF!-'SA 2018 Bison'!#REF!)</f>
        <v>#REF!</v>
      </c>
      <c r="BC46" s="53" t="s">
        <v>61</v>
      </c>
      <c r="BD46" s="54" t="s">
        <v>70</v>
      </c>
      <c r="BE46" s="55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1"/>
      <c r="E47" s="51"/>
      <c r="F47" s="51"/>
      <c r="G47" s="51"/>
      <c r="H47" s="51"/>
      <c r="I47" s="51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2" t="s">
        <v>69</v>
      </c>
      <c r="BB47" s="63" t="e">
        <f>SUM('SA 2018 Bison'!#REF!-'SA 2018 Bison'!#REF!)</f>
        <v>#REF!</v>
      </c>
      <c r="BC47" s="53" t="s">
        <v>61</v>
      </c>
      <c r="BD47" s="54" t="s">
        <v>70</v>
      </c>
      <c r="BE47" s="55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50"/>
      <c r="E48" s="50"/>
      <c r="F48" s="50"/>
      <c r="G48" s="50"/>
      <c r="H48" s="50"/>
      <c r="I48" s="50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2" t="s">
        <v>69</v>
      </c>
      <c r="BB48" s="63" t="e">
        <f>SUM('SA 2018 Bison'!#REF!-'SA 2018 Bison'!#REF!)</f>
        <v>#REF!</v>
      </c>
      <c r="BC48" s="53" t="s">
        <v>61</v>
      </c>
      <c r="BD48" s="54" t="s">
        <v>70</v>
      </c>
      <c r="BE48" s="55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1"/>
      <c r="E49" s="51"/>
      <c r="F49" s="51"/>
      <c r="G49" s="51"/>
      <c r="H49" s="51"/>
      <c r="I49" s="51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2" t="s">
        <v>69</v>
      </c>
      <c r="BB49" s="63" t="e">
        <f>SUM('SA 2018 Bison'!#REF!-'SA 2018 Bison'!#REF!)</f>
        <v>#REF!</v>
      </c>
      <c r="BC49" s="53" t="s">
        <v>61</v>
      </c>
      <c r="BD49" s="54" t="s">
        <v>70</v>
      </c>
      <c r="BE49" s="55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50"/>
      <c r="E50" s="50"/>
      <c r="F50" s="50"/>
      <c r="G50" s="50"/>
      <c r="H50" s="50"/>
      <c r="I50" s="50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2" t="s">
        <v>69</v>
      </c>
      <c r="BB50" s="63" t="e">
        <f>SUM('SA 2018 Bison'!#REF!-'SA 2018 Bison'!#REF!)</f>
        <v>#REF!</v>
      </c>
      <c r="BC50" s="53" t="s">
        <v>61</v>
      </c>
      <c r="BD50" s="54" t="s">
        <v>70</v>
      </c>
      <c r="BE50" s="55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1"/>
      <c r="E51" s="51"/>
      <c r="F51" s="51"/>
      <c r="G51" s="51"/>
      <c r="H51" s="51"/>
      <c r="I51" s="51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2" t="s">
        <v>69</v>
      </c>
      <c r="BB51" s="63" t="e">
        <f>SUM('SA 2018 Bison'!#REF!-'SA 2018 Bison'!#REF!)</f>
        <v>#REF!</v>
      </c>
      <c r="BC51" s="53" t="s">
        <v>61</v>
      </c>
      <c r="BD51" s="54" t="s">
        <v>70</v>
      </c>
      <c r="BE51" s="55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50"/>
      <c r="E52" s="50"/>
      <c r="F52" s="50"/>
      <c r="G52" s="50"/>
      <c r="H52" s="50"/>
      <c r="I52" s="50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2" t="s">
        <v>69</v>
      </c>
      <c r="BB52" s="63" t="e">
        <f>SUM('SA 2018 Bison'!#REF!-'SA 2018 Bison'!#REF!)</f>
        <v>#REF!</v>
      </c>
      <c r="BC52" s="53" t="s">
        <v>61</v>
      </c>
      <c r="BD52" s="54" t="s">
        <v>70</v>
      </c>
      <c r="BE52" s="55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2" t="s">
        <v>69</v>
      </c>
      <c r="BB53" s="63" t="e">
        <f>SUM('SA 2018 Bison'!#REF!-'SA 2018 Bison'!#REF!)</f>
        <v>#REF!</v>
      </c>
      <c r="BC53" s="53" t="s">
        <v>61</v>
      </c>
      <c r="BD53" s="54" t="s">
        <v>70</v>
      </c>
      <c r="BE53" s="55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81" t="s">
        <v>141</v>
      </c>
      <c r="C54" s="282"/>
      <c r="D54" s="283"/>
      <c r="E54" s="283"/>
      <c r="F54" s="283"/>
      <c r="G54" s="283"/>
      <c r="H54" s="283"/>
      <c r="I54" s="283"/>
      <c r="J54" s="283"/>
      <c r="K54" s="283"/>
    </row>
    <row r="55" spans="1:52" ht="18">
      <c r="A55" s="66"/>
      <c r="B55" s="110">
        <v>1</v>
      </c>
      <c r="C55" s="162" t="s">
        <v>155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63" t="s">
        <v>152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4" t="s">
        <v>149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5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4" t="s">
        <v>151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6" t="s">
        <v>146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6" t="s">
        <v>147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4" t="s">
        <v>147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4" t="s">
        <v>153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63" t="s">
        <v>156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9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8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7" t="s">
        <v>145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60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9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60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8" t="s">
        <v>148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7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6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9" t="s">
        <v>144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8" t="s">
        <v>143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70" t="s">
        <v>154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7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6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7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6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7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6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7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70" t="s">
        <v>150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61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2018-01-27T18:48:54Z</dcterms:modified>
  <cp:category/>
  <cp:version/>
  <cp:contentType/>
  <cp:contentStatus/>
</cp:coreProperties>
</file>