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005" tabRatio="375" activeTab="1"/>
  </bookViews>
  <sheets>
    <sheet name="Gesamtstand" sheetId="3" r:id="rId1"/>
    <sheet name="Einzelergebnisse" sheetId="4" r:id="rId2"/>
    <sheet name="Reglement" sheetId="2" r:id="rId3"/>
  </sheets>
  <calcPr calcId="125725"/>
</workbook>
</file>

<file path=xl/calcChain.xml><?xml version="1.0" encoding="utf-8"?>
<calcChain xmlns="http://schemas.openxmlformats.org/spreadsheetml/2006/main">
  <c r="Y66" i="4"/>
  <c r="Y65"/>
  <c r="Y67"/>
  <c r="Y68"/>
  <c r="Y64"/>
  <c r="I53"/>
  <c r="I54"/>
  <c r="I55"/>
  <c r="I56"/>
  <c r="P53"/>
  <c r="P54"/>
  <c r="P55"/>
  <c r="P56"/>
  <c r="I52"/>
  <c r="I51"/>
  <c r="P52"/>
  <c r="P51"/>
  <c r="Y53"/>
  <c r="Y54"/>
  <c r="Y55"/>
  <c r="Y56"/>
  <c r="Y52"/>
  <c r="Y40"/>
  <c r="Y41"/>
  <c r="Y42"/>
  <c r="Y43"/>
  <c r="Y44"/>
  <c r="Y39"/>
  <c r="F29" i="3"/>
  <c r="E29" s="1"/>
  <c r="Y28" i="4"/>
  <c r="Y27"/>
  <c r="Y29"/>
  <c r="Y30"/>
  <c r="Y31"/>
  <c r="Y26"/>
  <c r="Y12"/>
  <c r="Y13"/>
  <c r="Y14"/>
  <c r="Y15"/>
  <c r="Y16"/>
  <c r="Y17"/>
  <c r="Y18"/>
  <c r="Y11"/>
  <c r="Y9"/>
  <c r="P10"/>
  <c r="P12"/>
  <c r="P11"/>
  <c r="P13"/>
  <c r="P14"/>
  <c r="P16"/>
  <c r="P17"/>
  <c r="P15"/>
  <c r="P18"/>
  <c r="P9"/>
  <c r="I13"/>
  <c r="I11"/>
  <c r="I15"/>
  <c r="I16"/>
  <c r="I14"/>
  <c r="I12"/>
  <c r="I18"/>
  <c r="I17"/>
  <c r="I9"/>
  <c r="I10"/>
  <c r="P29"/>
  <c r="I29"/>
  <c r="P30"/>
  <c r="I30"/>
  <c r="P28"/>
  <c r="I28"/>
  <c r="P31"/>
  <c r="C31" s="1"/>
  <c r="I31"/>
  <c r="P27"/>
  <c r="I27"/>
  <c r="P26"/>
  <c r="I26"/>
  <c r="P25"/>
  <c r="I25"/>
  <c r="P67"/>
  <c r="I67"/>
  <c r="P68"/>
  <c r="I68"/>
  <c r="P65"/>
  <c r="I65"/>
  <c r="P66"/>
  <c r="I66"/>
  <c r="P64"/>
  <c r="I64"/>
  <c r="P63"/>
  <c r="I63"/>
  <c r="P44"/>
  <c r="I44"/>
  <c r="P43"/>
  <c r="I43"/>
  <c r="P42"/>
  <c r="I42"/>
  <c r="P41"/>
  <c r="I41"/>
  <c r="P40"/>
  <c r="I40"/>
  <c r="P39"/>
  <c r="I39"/>
  <c r="P38"/>
  <c r="I38"/>
  <c r="W45"/>
  <c r="W46" s="1"/>
  <c r="W57"/>
  <c r="W58" s="1"/>
  <c r="W32"/>
  <c r="W33" s="1"/>
  <c r="W69"/>
  <c r="W70" s="1"/>
  <c r="W19"/>
  <c r="W20" s="1"/>
  <c r="F24" i="3"/>
  <c r="E24" s="1"/>
  <c r="F31"/>
  <c r="E31" s="1"/>
  <c r="F26"/>
  <c r="E26" s="1"/>
  <c r="F25"/>
  <c r="E25" s="1"/>
  <c r="F27"/>
  <c r="E27" s="1"/>
  <c r="F28"/>
  <c r="E28" s="1"/>
  <c r="F30"/>
  <c r="E30" s="1"/>
  <c r="F23"/>
  <c r="E23" s="1"/>
  <c r="F21"/>
  <c r="E21" s="1"/>
  <c r="F22"/>
  <c r="E22" s="1"/>
  <c r="I9"/>
  <c r="B7"/>
  <c r="E5"/>
  <c r="C30" i="4" l="1"/>
  <c r="C9"/>
  <c r="C18"/>
  <c r="C15"/>
  <c r="C11"/>
  <c r="C14"/>
  <c r="H15" s="1"/>
  <c r="C27"/>
  <c r="C29"/>
  <c r="C28"/>
  <c r="C64"/>
  <c r="C65"/>
  <c r="C68"/>
  <c r="C52"/>
  <c r="C54"/>
  <c r="C56"/>
  <c r="C10"/>
  <c r="C12"/>
  <c r="C16"/>
  <c r="C13"/>
  <c r="H14" s="1"/>
  <c r="C17"/>
  <c r="C63"/>
  <c r="C66"/>
  <c r="C67"/>
  <c r="C25"/>
  <c r="C26"/>
  <c r="H28" s="1"/>
  <c r="C51"/>
  <c r="C53"/>
  <c r="C55"/>
  <c r="C39"/>
  <c r="C38"/>
  <c r="C40"/>
  <c r="H40" s="1"/>
  <c r="C42"/>
  <c r="C44"/>
  <c r="C41"/>
  <c r="C43"/>
  <c r="G66" l="1"/>
  <c r="G67"/>
  <c r="G64"/>
  <c r="G65"/>
  <c r="G68"/>
  <c r="H67"/>
  <c r="H66"/>
  <c r="H65"/>
  <c r="H54"/>
  <c r="H18"/>
  <c r="H11"/>
  <c r="G27"/>
  <c r="G30"/>
  <c r="G26"/>
  <c r="G28"/>
  <c r="G29"/>
  <c r="G31"/>
  <c r="H31"/>
  <c r="H17"/>
  <c r="H16"/>
  <c r="H13"/>
  <c r="H30"/>
  <c r="H12"/>
  <c r="G12"/>
  <c r="G14"/>
  <c r="G16"/>
  <c r="G18"/>
  <c r="G13"/>
  <c r="G15"/>
  <c r="G17"/>
  <c r="G10"/>
  <c r="G11"/>
  <c r="H44"/>
  <c r="H53"/>
  <c r="G55"/>
  <c r="H56"/>
  <c r="G52"/>
  <c r="G56"/>
  <c r="G54"/>
  <c r="G53"/>
  <c r="H27"/>
  <c r="G42"/>
  <c r="H55"/>
  <c r="H29"/>
  <c r="H68"/>
  <c r="G40"/>
  <c r="G39"/>
  <c r="H41"/>
  <c r="H43"/>
  <c r="G41"/>
  <c r="G44"/>
  <c r="H42"/>
  <c r="G43"/>
</calcChain>
</file>

<file path=xl/comments1.xml><?xml version="1.0" encoding="utf-8"?>
<comments xmlns="http://schemas.openxmlformats.org/spreadsheetml/2006/main">
  <authors>
    <author>DIETER</author>
    <author>DESKTOP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VERWARNUNG:
Heckflügel bis zum nächsten Rennen Ersetzen!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 xml:space="preserve">Aufgabe im 1. Turn
</t>
        </r>
      </text>
    </comment>
    <comment ref="I63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P63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11
</t>
        </r>
      </text>
    </comment>
    <comment ref="I64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64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I65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11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7
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I67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I68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18
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8
</t>
        </r>
      </text>
    </comment>
  </commentList>
</comments>
</file>

<file path=xl/sharedStrings.xml><?xml version="1.0" encoding="utf-8"?>
<sst xmlns="http://schemas.openxmlformats.org/spreadsheetml/2006/main" count="376" uniqueCount="208">
  <si>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</si>
  <si>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</si>
  <si>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</si>
  <si>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</si>
  <si>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</si>
  <si>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</si>
  <si>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</si>
  <si>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</si>
  <si>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</si>
  <si>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</si>
  <si>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</si>
  <si>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</si>
  <si>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</si>
  <si>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</si>
  <si>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</si>
  <si>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</si>
  <si>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</si>
  <si>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</si>
  <si>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</si>
  <si>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</si>
  <si>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Marko Neumayer</t>
  </si>
  <si>
    <t>▼1</t>
  </si>
  <si>
    <t>Roman Grunner</t>
  </si>
  <si>
    <t>errechnete Strafe:</t>
  </si>
  <si>
    <t>ARZD</t>
  </si>
  <si>
    <t>►neu</t>
  </si>
  <si>
    <t>Dieter Mayr</t>
  </si>
  <si>
    <t>▲3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</si>
  <si>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</si>
  <si>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</si>
  <si>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</si>
  <si>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t>BMW V12 LMR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</si>
  <si>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</si>
  <si>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</si>
  <si>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</si>
  <si>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</si>
  <si>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</si>
  <si>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</si>
  <si>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</si>
  <si>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</si>
  <si>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</si>
  <si>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</si>
  <si>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</si>
  <si>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</si>
  <si>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</si>
  <si>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</si>
  <si>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</si>
  <si>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</si>
  <si>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</si>
  <si>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</si>
  <si>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</si>
  <si>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</si>
  <si>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</si>
  <si>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</si>
  <si>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</si>
  <si>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</si>
  <si>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</si>
  <si>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</si>
  <si>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</si>
  <si>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</si>
  <si>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</si>
  <si>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</si>
  <si>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</si>
  <si>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</si>
  <si>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Nur Blei oder/und Messing, seitlich nicht außerhalb der Chassisgrundplatte. Befestigung egal (schrauben, kleben, löten…).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</si>
  <si>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</si>
  <si>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</si>
  <si>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</si>
  <si>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</si>
  <si>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</si>
  <si>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</si>
  <si>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</si>
  <si>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Reparaturen:</t>
  </si>
  <si>
    <t xml:space="preserve">innerhalb von 5 Rennrunden, Autos sind in der Servicezone zu entnehmen und wieder einzusetzen. </t>
  </si>
  <si>
    <t>▲1</t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</si>
  <si>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</si>
  <si>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</si>
  <si>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</si>
  <si>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</si>
  <si>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</si>
  <si>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</si>
  <si>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</si>
  <si>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</si>
  <si>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</si>
  <si>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</si>
  <si>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</si>
  <si>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</si>
  <si>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</si>
  <si>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</si>
  <si>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</si>
  <si>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</si>
  <si>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</si>
  <si>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</si>
  <si>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</si>
  <si>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</si>
  <si>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</si>
  <si>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</si>
  <si>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</si>
  <si>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</si>
  <si>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</si>
  <si>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</si>
  <si>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</si>
  <si>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</si>
  <si>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</si>
  <si>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</si>
  <si>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</si>
  <si>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</si>
  <si>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</si>
  <si>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</si>
  <si>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</si>
  <si>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</si>
  <si>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</si>
  <si>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</si>
  <si>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</si>
  <si>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</si>
  <si>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</si>
  <si>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</si>
  <si>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</si>
  <si>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</si>
  <si>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</si>
  <si>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</si>
  <si>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</si>
  <si>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</si>
  <si>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</si>
  <si>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</si>
  <si>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</si>
  <si>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</si>
  <si>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</si>
  <si>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</si>
  <si>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Vorderreifen dürfen versiegelt werden, Hinterreifen aus Moosgummi (ausnahmslos GP 45)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</si>
  <si>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</si>
  <si>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</si>
  <si>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</si>
  <si>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</si>
  <si>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</si>
  <si>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</si>
  <si>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>Karosserien die bereits eine Verbreiterung der Radkästen haben, bleiben weiterhin erlaubt.</t>
  </si>
  <si>
    <t>Von oben gesehen darf das Fahrwerk nicht ungehindert einsehbar sein,</t>
  </si>
  <si>
    <t>Der Innenraum ist mit einem plastischen Fahrereinsatz abzudecken und mindestens 3-färbig zu bemalen!</t>
  </si>
  <si>
    <t>Alle Scheiben (durchsichtig) sind auch aus Lexan erlaubt, wobei Scheinwerfergläser lackiert dürfen werden.</t>
  </si>
  <si>
    <t>Liste nicht vollständig, es gibt sicher noch viel mehr</t>
  </si>
  <si>
    <t>Supersportwagen</t>
  </si>
  <si>
    <t>Gesamtwertung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</si>
  <si>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</si>
  <si>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</si>
  <si>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</si>
  <si>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Verwendete Motoren</t>
  </si>
  <si>
    <t>Reservemotoren</t>
  </si>
  <si>
    <t>Meisterschaftsstand</t>
  </si>
  <si>
    <t>5 Rennen -  ein Streicher</t>
  </si>
  <si>
    <t>ASR</t>
  </si>
  <si>
    <t>SLOT ANGELS</t>
  </si>
  <si>
    <r>
      <t>S</t>
    </r>
    <r>
      <rPr>
        <b/>
        <sz val="14"/>
        <color theme="0"/>
        <rFont val="Arial"/>
        <family val="2"/>
      </rPr>
      <t>lot</t>
    </r>
    <r>
      <rPr>
        <b/>
        <sz val="22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ngels</t>
    </r>
    <r>
      <rPr>
        <b/>
        <sz val="22"/>
        <color theme="0"/>
        <rFont val="Arial"/>
        <family val="2"/>
      </rPr>
      <t xml:space="preserve"> B</t>
    </r>
    <r>
      <rPr>
        <b/>
        <sz val="14"/>
        <color theme="0"/>
        <rFont val="Arial"/>
        <family val="2"/>
      </rPr>
      <t>runn</t>
    </r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</si>
  <si>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>acer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</si>
  <si>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Helmut Schmidt</t>
  </si>
  <si>
    <t>Walter Lemböck</t>
  </si>
  <si>
    <t>Punktevergabe: 20/18/16/15/14/13/12/… im Rennen</t>
  </si>
  <si>
    <t xml:space="preserve"> </t>
  </si>
  <si>
    <t xml:space="preserve">Es wird jeweils 1 Rennen im SRC Tulln, bei den Slotcarracer Vienna, im ASR, bei den Slot-Angels und im ARZD ausgetragen. </t>
  </si>
  <si>
    <t xml:space="preserve">Nach langen Diskussionen haben wir uns entschlossen, die maximale Spurbreite auf 82,5mm zu begrenzen. </t>
  </si>
  <si>
    <t>Bodenfreiheit des Fahrzeuges vor dem Rennen 0,8mm, bei der Endabnahme mindestens 0,8mm</t>
  </si>
  <si>
    <t>7.</t>
  </si>
  <si>
    <t>8.</t>
  </si>
  <si>
    <t>9.</t>
  </si>
  <si>
    <t xml:space="preserve">                             Tulln: ca. 16 Runden</t>
  </si>
  <si>
    <t xml:space="preserve">                                    Dürnkrut: ca.13 Runden                           Slot Angels: ca. 12 Runden</t>
  </si>
  <si>
    <t>Maximale Spurbreite (incl. Felgeneinsätze) 82,5mm. GT Fahrzeuge mit SLP1 maximal 85mm</t>
  </si>
  <si>
    <t xml:space="preserve">    Slotcarracer Vienna: ca. 15 Runden                                                                                             ASR: ca. 14 Runden</t>
  </si>
  <si>
    <t>Letzte Aktualisierung am 30.10.2015                                                                                             RoGru / MD</t>
  </si>
  <si>
    <t>Gerhard Fischer</t>
  </si>
  <si>
    <t>Peter Siding</t>
  </si>
  <si>
    <t>Ferrari Enzo</t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</si>
  <si>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die jeweiligen Bahnbetreiber</t>
    </r>
  </si>
  <si>
    <t>Alex Tögel</t>
  </si>
  <si>
    <t>Nissan R89C</t>
  </si>
  <si>
    <r>
      <t xml:space="preserve">SCRV </t>
    </r>
    <r>
      <rPr>
        <b/>
        <sz val="12"/>
        <color indexed="56"/>
        <rFont val="Arial"/>
        <family val="2"/>
      </rPr>
      <t>(Birkfeld)</t>
    </r>
  </si>
  <si>
    <r>
      <t xml:space="preserve">2015/16 Plafit-SLP </t>
    </r>
    <r>
      <rPr>
        <b/>
        <sz val="18"/>
        <color rgb="FF0070C0"/>
        <rFont val="Arial"/>
        <family val="2"/>
      </rPr>
      <t>Wien</t>
    </r>
    <r>
      <rPr>
        <b/>
        <sz val="18"/>
        <color rgb="FF7030A0"/>
        <rFont val="Arial"/>
        <family val="2"/>
      </rPr>
      <t xml:space="preserve"> </t>
    </r>
    <r>
      <rPr>
        <b/>
        <sz val="18"/>
        <rFont val="Arial"/>
        <family val="2"/>
      </rPr>
      <t xml:space="preserve">- </t>
    </r>
    <r>
      <rPr>
        <b/>
        <sz val="18"/>
        <color rgb="FF00B050"/>
        <rFont val="Arial"/>
        <family val="2"/>
      </rPr>
      <t xml:space="preserve">Brunn/Geb. </t>
    </r>
    <r>
      <rPr>
        <b/>
        <sz val="18"/>
        <color theme="5"/>
        <rFont val="Arial"/>
        <family val="2"/>
      </rPr>
      <t xml:space="preserve">- Dürnkrut </t>
    </r>
    <r>
      <rPr>
        <b/>
        <sz val="18"/>
        <color rgb="FF00B050"/>
        <rFont val="Arial"/>
        <family val="2"/>
      </rPr>
      <t xml:space="preserve">-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- </t>
    </r>
    <r>
      <rPr>
        <b/>
        <sz val="18"/>
        <color theme="3" tint="0.39997558519241921"/>
        <rFont val="Arial"/>
        <family val="2"/>
      </rPr>
      <t xml:space="preserve">Wien </t>
    </r>
    <r>
      <rPr>
        <b/>
        <sz val="18"/>
        <color indexed="11"/>
        <rFont val="Arial"/>
        <family val="2"/>
      </rPr>
      <t xml:space="preserve"> </t>
    </r>
  </si>
  <si>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>acing</t>
    </r>
    <r>
      <rPr>
        <b/>
        <sz val="20"/>
        <color indexed="11"/>
        <rFont val="Arial"/>
        <family val="2"/>
      </rPr>
      <t xml:space="preserve"> T</t>
    </r>
    <r>
      <rPr>
        <b/>
        <sz val="14"/>
        <color indexed="11"/>
        <rFont val="Arial"/>
        <family val="2"/>
      </rPr>
      <t>ulln</t>
    </r>
  </si>
  <si>
    <r>
      <rPr>
        <b/>
        <sz val="20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ustria</t>
    </r>
    <r>
      <rPr>
        <b/>
        <sz val="18"/>
        <color theme="0"/>
        <rFont val="Arial"/>
        <family val="2"/>
      </rPr>
      <t xml:space="preserve"> </t>
    </r>
    <r>
      <rPr>
        <b/>
        <sz val="20"/>
        <color theme="0"/>
        <rFont val="Arial"/>
        <family val="2"/>
      </rPr>
      <t>S</t>
    </r>
    <r>
      <rPr>
        <b/>
        <sz val="14"/>
        <color theme="0"/>
        <rFont val="Arial"/>
        <family val="2"/>
      </rPr>
      <t>lotcar</t>
    </r>
    <r>
      <rPr>
        <b/>
        <sz val="18"/>
        <color theme="0"/>
        <rFont val="Arial"/>
        <family val="2"/>
      </rPr>
      <t xml:space="preserve"> </t>
    </r>
    <r>
      <rPr>
        <b/>
        <sz val="20"/>
        <color theme="0"/>
        <rFont val="Arial"/>
        <family val="2"/>
      </rPr>
      <t>R</t>
    </r>
    <r>
      <rPr>
        <b/>
        <sz val="14"/>
        <color theme="0"/>
        <rFont val="Arial"/>
        <family val="2"/>
      </rPr>
      <t>acer</t>
    </r>
  </si>
  <si>
    <t>1. Lauf</t>
  </si>
  <si>
    <t>Neumayer Marko</t>
  </si>
  <si>
    <t>Grunner Roman</t>
  </si>
  <si>
    <t>Fischer Gerhard</t>
  </si>
  <si>
    <t>Lemböck Walter</t>
  </si>
  <si>
    <t>Mayr Dieter</t>
  </si>
  <si>
    <t>Brajer Ernst</t>
  </si>
  <si>
    <t>Tögel Alex</t>
  </si>
  <si>
    <t>Schmidt Helmut</t>
  </si>
  <si>
    <t>Schörg Erich</t>
  </si>
  <si>
    <t>Siding Peter</t>
  </si>
  <si>
    <t>Jaguar XJR9 IMSA</t>
  </si>
  <si>
    <t>Jaguar XJR8 Sprint</t>
  </si>
  <si>
    <t>Mercedes C9</t>
  </si>
  <si>
    <t>Porsche 962C KH</t>
  </si>
  <si>
    <t>Ernst Brajer</t>
  </si>
  <si>
    <t>Erich Schörg</t>
  </si>
  <si>
    <r>
      <t xml:space="preserve">Quali-Mittelwert auf </t>
    </r>
    <r>
      <rPr>
        <sz val="10"/>
        <color rgb="FF92D050"/>
        <rFont val="Arial"/>
        <family val="2"/>
      </rPr>
      <t>Spur 3</t>
    </r>
  </si>
  <si>
    <t>2. Lauf</t>
  </si>
  <si>
    <r>
      <t xml:space="preserve">Plafit SLP </t>
    </r>
    <r>
      <rPr>
        <b/>
        <sz val="26"/>
        <color rgb="FFFF0000"/>
        <rFont val="Arial"/>
        <family val="2"/>
      </rPr>
      <t>2016/17</t>
    </r>
  </si>
  <si>
    <t>Martin Leo Gruber</t>
  </si>
  <si>
    <t>Jaguar XJR8 LM</t>
  </si>
  <si>
    <t>Porsche 962 C-91</t>
  </si>
  <si>
    <t>3. Lauf</t>
  </si>
  <si>
    <t>ein Streicher</t>
  </si>
  <si>
    <t>4. Lauf</t>
  </si>
  <si>
    <t>Finale</t>
  </si>
  <si>
    <t>Gruber Martin Leo</t>
  </si>
  <si>
    <t>Finallauf am 18.3.2017 in Tulln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</si>
</sst>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/yyyy;@"/>
  </numFmts>
  <fonts count="66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b/>
      <sz val="18"/>
      <color indexed="49"/>
      <name val="Arial"/>
      <family val="2"/>
    </font>
    <font>
      <b/>
      <sz val="18"/>
      <color indexed="10"/>
      <name val="Arial"/>
      <family val="2"/>
    </font>
    <font>
      <b/>
      <sz val="18"/>
      <color indexed="11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0"/>
      <color indexed="9"/>
      <name val="Arial"/>
      <family val="2"/>
    </font>
    <font>
      <b/>
      <sz val="18"/>
      <color rgb="FF0070C0"/>
      <name val="Arial"/>
      <family val="2"/>
    </font>
    <font>
      <b/>
      <sz val="18"/>
      <color rgb="FF7030A0"/>
      <name val="Arial"/>
      <family val="2"/>
    </font>
    <font>
      <b/>
      <sz val="18"/>
      <color rgb="FF00B050"/>
      <name val="Arial"/>
      <family val="2"/>
    </font>
    <font>
      <b/>
      <sz val="18"/>
      <color theme="5"/>
      <name val="Arial"/>
      <family val="2"/>
    </font>
    <font>
      <b/>
      <sz val="18"/>
      <color theme="3" tint="0.39997558519241921"/>
      <name val="Arial"/>
      <family val="2"/>
    </font>
    <font>
      <b/>
      <sz val="16"/>
      <color theme="0"/>
      <name val="Arial"/>
      <family val="2"/>
    </font>
    <font>
      <sz val="10"/>
      <color rgb="FF92D050"/>
      <name val="Arial"/>
      <family val="2"/>
    </font>
    <font>
      <b/>
      <sz val="12"/>
      <color indexed="9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0"/>
      <color rgb="FFFFFF00"/>
      <name val="Arial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63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23"/>
      </patternFill>
    </fill>
    <fill>
      <patternFill patternType="solid">
        <fgColor theme="7"/>
        <bgColor indexed="49"/>
      </patternFill>
    </fill>
    <fill>
      <patternFill patternType="solid">
        <fgColor theme="7" tint="0.39997558519241921"/>
        <bgColor indexed="30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-0.249977111117893"/>
        <bgColor indexed="23"/>
      </patternFill>
    </fill>
    <fill>
      <gradientFill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3" tint="0.39997558519241921"/>
        <bgColor indexed="56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5" fillId="0" borderId="0"/>
  </cellStyleXfs>
  <cellXfs count="306">
    <xf numFmtId="0" fontId="0" fillId="0" borderId="0" xfId="0"/>
    <xf numFmtId="0" fontId="35" fillId="0" borderId="0" xfId="1" applyAlignment="1">
      <alignment horizontal="center" vertical="center"/>
    </xf>
    <xf numFmtId="2" fontId="35" fillId="0" borderId="0" xfId="1" applyNumberFormat="1" applyAlignment="1">
      <alignment horizontal="center" vertical="center"/>
    </xf>
    <xf numFmtId="164" fontId="35" fillId="0" borderId="0" xfId="1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5" fillId="2" borderId="0" xfId="1" applyFill="1" applyAlignment="1">
      <alignment horizontal="center" vertical="center"/>
    </xf>
    <xf numFmtId="2" fontId="35" fillId="2" borderId="0" xfId="1" applyNumberForma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8" borderId="5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164" fontId="28" fillId="9" borderId="0" xfId="1" applyNumberFormat="1" applyFont="1" applyFill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2" fontId="17" fillId="0" borderId="4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164" fontId="12" fillId="0" borderId="3" xfId="1" applyNumberFormat="1" applyFont="1" applyFill="1" applyBorder="1" applyAlignment="1">
      <alignment horizontal="center" vertical="center"/>
    </xf>
    <xf numFmtId="2" fontId="35" fillId="0" borderId="3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40" fillId="0" borderId="0" xfId="1" applyFont="1" applyAlignment="1">
      <alignment horizontal="center"/>
    </xf>
    <xf numFmtId="0" fontId="15" fillId="14" borderId="0" xfId="1" applyFont="1" applyFill="1" applyAlignment="1">
      <alignment horizontal="center"/>
    </xf>
    <xf numFmtId="164" fontId="41" fillId="0" borderId="3" xfId="1" applyNumberFormat="1" applyFont="1" applyFill="1" applyBorder="1" applyAlignment="1">
      <alignment horizontal="center" vertical="center"/>
    </xf>
    <xf numFmtId="0" fontId="35" fillId="15" borderId="0" xfId="1" applyFill="1" applyAlignment="1">
      <alignment horizontal="center" vertical="center"/>
    </xf>
    <xf numFmtId="164" fontId="43" fillId="0" borderId="3" xfId="1" applyNumberFormat="1" applyFont="1" applyFill="1" applyBorder="1" applyAlignment="1">
      <alignment horizontal="center" vertical="center"/>
    </xf>
    <xf numFmtId="1" fontId="35" fillId="0" borderId="29" xfId="1" applyNumberFormat="1" applyFont="1" applyFill="1" applyBorder="1" applyAlignment="1">
      <alignment horizontal="center" vertical="center"/>
    </xf>
    <xf numFmtId="1" fontId="35" fillId="0" borderId="4" xfId="1" applyNumberFormat="1" applyFont="1" applyFill="1" applyBorder="1" applyAlignment="1">
      <alignment horizontal="center" vertical="center"/>
    </xf>
    <xf numFmtId="1" fontId="35" fillId="0" borderId="11" xfId="1" applyNumberFormat="1" applyFont="1" applyFill="1" applyBorder="1" applyAlignment="1">
      <alignment horizontal="center" vertical="center"/>
    </xf>
    <xf numFmtId="1" fontId="35" fillId="14" borderId="4" xfId="1" applyNumberFormat="1" applyFont="1" applyFill="1" applyBorder="1" applyAlignment="1">
      <alignment horizontal="center" vertical="center"/>
    </xf>
    <xf numFmtId="1" fontId="35" fillId="14" borderId="11" xfId="1" applyNumberFormat="1" applyFont="1" applyFill="1" applyBorder="1" applyAlignment="1">
      <alignment horizontal="center" vertical="center"/>
    </xf>
    <xf numFmtId="1" fontId="35" fillId="15" borderId="29" xfId="1" applyNumberFormat="1" applyFont="1" applyFill="1" applyBorder="1" applyAlignment="1">
      <alignment horizontal="center" vertical="center"/>
    </xf>
    <xf numFmtId="1" fontId="35" fillId="15" borderId="4" xfId="1" applyNumberFormat="1" applyFont="1" applyFill="1" applyBorder="1" applyAlignment="1">
      <alignment horizontal="center" vertical="center"/>
    </xf>
    <xf numFmtId="1" fontId="35" fillId="17" borderId="29" xfId="1" applyNumberFormat="1" applyFont="1" applyFill="1" applyBorder="1" applyAlignment="1">
      <alignment horizontal="center" vertical="center"/>
    </xf>
    <xf numFmtId="1" fontId="35" fillId="17" borderId="11" xfId="1" applyNumberFormat="1" applyFont="1" applyFill="1" applyBorder="1" applyAlignment="1">
      <alignment horizontal="center" vertical="center"/>
    </xf>
    <xf numFmtId="1" fontId="35" fillId="17" borderId="4" xfId="1" applyNumberFormat="1" applyFont="1" applyFill="1" applyBorder="1" applyAlignment="1">
      <alignment horizontal="center" vertical="center"/>
    </xf>
    <xf numFmtId="16" fontId="48" fillId="19" borderId="18" xfId="1" applyNumberFormat="1" applyFont="1" applyFill="1" applyBorder="1" applyAlignment="1">
      <alignment horizontal="center" vertical="center"/>
    </xf>
    <xf numFmtId="16" fontId="24" fillId="6" borderId="32" xfId="1" applyNumberFormat="1" applyFont="1" applyFill="1" applyBorder="1" applyAlignment="1">
      <alignment horizontal="center" vertical="center"/>
    </xf>
    <xf numFmtId="1" fontId="35" fillId="0" borderId="10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6" fontId="48" fillId="21" borderId="19" xfId="1" applyNumberFormat="1" applyFont="1" applyFill="1" applyBorder="1" applyAlignment="1">
      <alignment horizontal="center" vertical="center"/>
    </xf>
    <xf numFmtId="1" fontId="35" fillId="14" borderId="10" xfId="1" applyNumberFormat="1" applyFont="1" applyFill="1" applyBorder="1" applyAlignment="1">
      <alignment horizontal="center" vertical="center"/>
    </xf>
    <xf numFmtId="1" fontId="35" fillId="14" borderId="1" xfId="1" applyNumberFormat="1" applyFont="1" applyFill="1" applyBorder="1" applyAlignment="1">
      <alignment horizontal="center" vertical="center"/>
    </xf>
    <xf numFmtId="2" fontId="17" fillId="0" borderId="9" xfId="1" applyNumberFormat="1" applyFont="1" applyFill="1" applyBorder="1" applyAlignment="1">
      <alignment horizontal="center" vertical="center"/>
    </xf>
    <xf numFmtId="0" fontId="35" fillId="2" borderId="0" xfId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5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2" fillId="6" borderId="35" xfId="1" applyFont="1" applyFill="1" applyBorder="1" applyAlignment="1">
      <alignment horizontal="center" vertical="center"/>
    </xf>
    <xf numFmtId="0" fontId="17" fillId="6" borderId="3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12" fillId="6" borderId="5" xfId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164" fontId="35" fillId="0" borderId="5" xfId="1" applyNumberFormat="1" applyFont="1" applyFill="1" applyBorder="1" applyAlignment="1">
      <alignment horizontal="center" vertical="center"/>
    </xf>
    <xf numFmtId="164" fontId="35" fillId="23" borderId="5" xfId="1" applyNumberFormat="1" applyFont="1" applyFill="1" applyBorder="1" applyAlignment="1">
      <alignment horizontal="center" vertical="center"/>
    </xf>
    <xf numFmtId="0" fontId="35" fillId="2" borderId="0" xfId="1" applyFill="1" applyAlignment="1">
      <alignment vertical="center"/>
    </xf>
    <xf numFmtId="1" fontId="35" fillId="17" borderId="10" xfId="1" applyNumberFormat="1" applyFont="1" applyFill="1" applyBorder="1" applyAlignment="1">
      <alignment horizontal="center" vertical="center"/>
    </xf>
    <xf numFmtId="16" fontId="11" fillId="10" borderId="51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2" fontId="35" fillId="23" borderId="13" xfId="1" applyNumberFormat="1" applyFont="1" applyFill="1" applyBorder="1" applyAlignment="1">
      <alignment horizontal="center" vertical="center"/>
    </xf>
    <xf numFmtId="2" fontId="35" fillId="0" borderId="13" xfId="1" applyNumberFormat="1" applyFont="1" applyFill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2" fontId="17" fillId="0" borderId="31" xfId="1" applyNumberFormat="1" applyFont="1" applyBorder="1" applyAlignment="1">
      <alignment horizontal="center" vertical="center"/>
    </xf>
    <xf numFmtId="0" fontId="30" fillId="0" borderId="31" xfId="1" applyFont="1" applyFill="1" applyBorder="1" applyAlignment="1">
      <alignment horizontal="center" vertical="center"/>
    </xf>
    <xf numFmtId="2" fontId="35" fillId="0" borderId="34" xfId="1" applyNumberFormat="1" applyFont="1" applyFill="1" applyBorder="1" applyAlignment="1">
      <alignment horizontal="center" vertical="center"/>
    </xf>
    <xf numFmtId="2" fontId="35" fillId="0" borderId="52" xfId="1" applyNumberFormat="1" applyFont="1" applyFill="1" applyBorder="1" applyAlignment="1">
      <alignment horizontal="center" vertical="center"/>
    </xf>
    <xf numFmtId="2" fontId="59" fillId="9" borderId="0" xfId="1" applyNumberFormat="1" applyFont="1" applyFill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2" fontId="35" fillId="23" borderId="9" xfId="1" applyNumberFormat="1" applyFont="1" applyFill="1" applyBorder="1" applyAlignment="1">
      <alignment horizontal="center" vertical="center"/>
    </xf>
    <xf numFmtId="164" fontId="35" fillId="23" borderId="35" xfId="1" applyNumberFormat="1" applyFont="1" applyFill="1" applyBorder="1" applyAlignment="1">
      <alignment horizontal="center" vertical="center"/>
    </xf>
    <xf numFmtId="164" fontId="18" fillId="0" borderId="41" xfId="1" applyNumberFormat="1" applyFont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center" vertical="center" wrapText="1"/>
    </xf>
    <xf numFmtId="0" fontId="1" fillId="3" borderId="59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0" fontId="1" fillId="6" borderId="19" xfId="1" applyFont="1" applyFill="1" applyBorder="1" applyAlignment="1">
      <alignment horizontal="center" vertical="center" wrapText="1"/>
    </xf>
    <xf numFmtId="0" fontId="1" fillId="5" borderId="60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1" fillId="5" borderId="62" xfId="1" applyFont="1" applyFill="1" applyBorder="1" applyAlignment="1">
      <alignment horizontal="center" vertical="center" wrapText="1"/>
    </xf>
    <xf numFmtId="164" fontId="1" fillId="0" borderId="61" xfId="1" applyNumberFormat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164" fontId="39" fillId="0" borderId="64" xfId="1" applyNumberFormat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2" fontId="35" fillId="23" borderId="65" xfId="1" applyNumberFormat="1" applyFont="1" applyFill="1" applyBorder="1" applyAlignment="1">
      <alignment horizontal="center" vertical="center"/>
    </xf>
    <xf numFmtId="164" fontId="18" fillId="0" borderId="58" xfId="1" applyNumberFormat="1" applyFont="1" applyBorder="1" applyAlignment="1">
      <alignment horizontal="center" vertical="center" wrapText="1"/>
    </xf>
    <xf numFmtId="0" fontId="1" fillId="4" borderId="59" xfId="1" applyFont="1" applyFill="1" applyBorder="1" applyAlignment="1">
      <alignment horizontal="center" vertical="center" wrapText="1"/>
    </xf>
    <xf numFmtId="0" fontId="1" fillId="8" borderId="59" xfId="1" applyFont="1" applyFill="1" applyBorder="1" applyAlignment="1">
      <alignment horizontal="center" vertical="center" wrapText="1"/>
    </xf>
    <xf numFmtId="0" fontId="1" fillId="5" borderId="59" xfId="1" applyFont="1" applyFill="1" applyBorder="1" applyAlignment="1">
      <alignment horizontal="center" vertical="center" wrapText="1"/>
    </xf>
    <xf numFmtId="0" fontId="1" fillId="5" borderId="32" xfId="1" applyFont="1" applyFill="1" applyBorder="1" applyAlignment="1">
      <alignment horizontal="center" vertical="center" wrapText="1"/>
    </xf>
    <xf numFmtId="164" fontId="39" fillId="0" borderId="67" xfId="1" applyNumberFormat="1" applyFont="1" applyBorder="1" applyAlignment="1">
      <alignment horizontal="center" vertical="center" wrapText="1"/>
    </xf>
    <xf numFmtId="164" fontId="43" fillId="0" borderId="9" xfId="1" applyNumberFormat="1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horizontal="center" vertical="center"/>
    </xf>
    <xf numFmtId="2" fontId="40" fillId="0" borderId="13" xfId="1" applyNumberFormat="1" applyFont="1" applyFill="1" applyBorder="1" applyAlignment="1">
      <alignment horizontal="center" vertical="center"/>
    </xf>
    <xf numFmtId="1" fontId="42" fillId="16" borderId="1" xfId="1" applyNumberFormat="1" applyFont="1" applyFill="1" applyBorder="1" applyAlignment="1">
      <alignment horizontal="center" vertical="center"/>
    </xf>
    <xf numFmtId="1" fontId="35" fillId="15" borderId="53" xfId="1" applyNumberFormat="1" applyFont="1" applyFill="1" applyBorder="1" applyAlignment="1">
      <alignment horizontal="center" vertical="center"/>
    </xf>
    <xf numFmtId="1" fontId="35" fillId="17" borderId="1" xfId="1" applyNumberFormat="1" applyFont="1" applyFill="1" applyBorder="1" applyAlignment="1">
      <alignment horizontal="center" vertical="center"/>
    </xf>
    <xf numFmtId="1" fontId="62" fillId="16" borderId="4" xfId="1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16" fontId="23" fillId="25" borderId="50" xfId="1" applyNumberFormat="1" applyFont="1" applyFill="1" applyBorder="1" applyAlignment="1">
      <alignment horizontal="center" vertical="center"/>
    </xf>
    <xf numFmtId="0" fontId="17" fillId="17" borderId="4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7" fillId="6" borderId="68" xfId="1" applyFont="1" applyFill="1" applyBorder="1" applyAlignment="1">
      <alignment horizontal="center" vertical="center"/>
    </xf>
    <xf numFmtId="16" fontId="11" fillId="10" borderId="69" xfId="1" applyNumberFormat="1" applyFont="1" applyFill="1" applyBorder="1" applyAlignment="1">
      <alignment horizontal="center" vertical="center"/>
    </xf>
    <xf numFmtId="16" fontId="24" fillId="6" borderId="69" xfId="1" applyNumberFormat="1" applyFont="1" applyFill="1" applyBorder="1" applyAlignment="1">
      <alignment horizontal="center" vertical="center"/>
    </xf>
    <xf numFmtId="16" fontId="48" fillId="19" borderId="69" xfId="1" applyNumberFormat="1" applyFont="1" applyFill="1" applyBorder="1" applyAlignment="1">
      <alignment horizontal="center" vertical="center"/>
    </xf>
    <xf numFmtId="16" fontId="48" fillId="21" borderId="69" xfId="1" applyNumberFormat="1" applyFont="1" applyFill="1" applyBorder="1" applyAlignment="1">
      <alignment horizontal="center" vertical="center"/>
    </xf>
    <xf numFmtId="16" fontId="23" fillId="25" borderId="70" xfId="1" applyNumberFormat="1" applyFont="1" applyFill="1" applyBorder="1" applyAlignment="1">
      <alignment horizontal="center" vertical="center"/>
    </xf>
    <xf numFmtId="0" fontId="35" fillId="15" borderId="0" xfId="1" applyFont="1" applyFill="1" applyAlignment="1">
      <alignment horizontal="center" vertical="center"/>
    </xf>
    <xf numFmtId="0" fontId="35" fillId="0" borderId="15" xfId="1" applyFont="1" applyBorder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5" fillId="0" borderId="0" xfId="1" applyFont="1" applyAlignment="1">
      <alignment horizontal="center" vertical="center"/>
    </xf>
    <xf numFmtId="164" fontId="41" fillId="0" borderId="9" xfId="1" applyNumberFormat="1" applyFont="1" applyFill="1" applyBorder="1" applyAlignment="1">
      <alignment horizontal="center" vertical="center"/>
    </xf>
    <xf numFmtId="164" fontId="40" fillId="0" borderId="5" xfId="1" applyNumberFormat="1" applyFont="1" applyFill="1" applyBorder="1" applyAlignment="1">
      <alignment horizontal="center" vertical="center"/>
    </xf>
    <xf numFmtId="1" fontId="35" fillId="14" borderId="53" xfId="1" applyNumberFormat="1" applyFont="1" applyFill="1" applyBorder="1" applyAlignment="1">
      <alignment horizontal="center" vertical="center"/>
    </xf>
    <xf numFmtId="1" fontId="35" fillId="14" borderId="29" xfId="1" applyNumberFormat="1" applyFont="1" applyFill="1" applyBorder="1" applyAlignment="1">
      <alignment horizontal="center" vertical="center"/>
    </xf>
    <xf numFmtId="1" fontId="35" fillId="15" borderId="11" xfId="1" applyNumberFormat="1" applyFont="1" applyFill="1" applyBorder="1" applyAlignment="1">
      <alignment horizontal="center" vertical="center"/>
    </xf>
    <xf numFmtId="1" fontId="35" fillId="15" borderId="1" xfId="1" applyNumberFormat="1" applyFont="1" applyFill="1" applyBorder="1" applyAlignment="1">
      <alignment horizontal="center" vertical="center"/>
    </xf>
    <xf numFmtId="2" fontId="43" fillId="0" borderId="9" xfId="1" applyNumberFormat="1" applyFont="1" applyFill="1" applyBorder="1" applyAlignment="1">
      <alignment horizontal="center" vertical="center"/>
    </xf>
    <xf numFmtId="2" fontId="43" fillId="0" borderId="1" xfId="1" applyNumberFormat="1" applyFont="1" applyBorder="1" applyAlignment="1">
      <alignment horizontal="center" vertical="center"/>
    </xf>
    <xf numFmtId="2" fontId="43" fillId="0" borderId="4" xfId="1" applyNumberFormat="1" applyFont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12" fillId="6" borderId="71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7" fillId="0" borderId="15" xfId="1" applyNumberFormat="1" applyFont="1" applyFill="1" applyBorder="1" applyAlignment="1">
      <alignment horizontal="center" vertical="center"/>
    </xf>
    <xf numFmtId="0" fontId="12" fillId="7" borderId="15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2" fillId="6" borderId="72" xfId="1" applyFont="1" applyFill="1" applyBorder="1" applyAlignment="1">
      <alignment horizontal="center" vertical="center"/>
    </xf>
    <xf numFmtId="0" fontId="1" fillId="0" borderId="74" xfId="1" applyFont="1" applyFill="1" applyBorder="1" applyAlignment="1">
      <alignment horizontal="center" vertical="center" wrapText="1"/>
    </xf>
    <xf numFmtId="2" fontId="17" fillId="0" borderId="10" xfId="1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" fontId="17" fillId="0" borderId="76" xfId="1" applyNumberFormat="1" applyFont="1" applyFill="1" applyBorder="1" applyAlignment="1">
      <alignment horizontal="center" vertical="center"/>
    </xf>
    <xf numFmtId="0" fontId="12" fillId="0" borderId="77" xfId="1" applyFont="1" applyFill="1" applyBorder="1" applyAlignment="1">
      <alignment horizontal="center" vertical="center"/>
    </xf>
    <xf numFmtId="0" fontId="30" fillId="0" borderId="33" xfId="1" applyFont="1" applyFill="1" applyBorder="1" applyAlignment="1">
      <alignment horizontal="center" vertical="center"/>
    </xf>
    <xf numFmtId="2" fontId="43" fillId="0" borderId="10" xfId="1" applyNumberFormat="1" applyFont="1" applyFill="1" applyBorder="1" applyAlignment="1">
      <alignment horizontal="center" vertical="center"/>
    </xf>
    <xf numFmtId="2" fontId="43" fillId="0" borderId="72" xfId="1" applyNumberFormat="1" applyFont="1" applyFill="1" applyBorder="1" applyAlignment="1">
      <alignment horizontal="center" vertical="center"/>
    </xf>
    <xf numFmtId="2" fontId="43" fillId="0" borderId="15" xfId="1" applyNumberFormat="1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17" fillId="14" borderId="4" xfId="1" applyNumberFormat="1" applyFont="1" applyFill="1" applyBorder="1" applyAlignment="1">
      <alignment horizontal="center" vertical="center"/>
    </xf>
    <xf numFmtId="0" fontId="43" fillId="15" borderId="1" xfId="1" applyFont="1" applyFill="1" applyBorder="1" applyAlignment="1">
      <alignment horizontal="center" vertical="center"/>
    </xf>
    <xf numFmtId="0" fontId="17" fillId="15" borderId="1" xfId="1" applyFont="1" applyFill="1" applyBorder="1" applyAlignment="1">
      <alignment horizontal="center" vertical="center"/>
    </xf>
    <xf numFmtId="0" fontId="17" fillId="14" borderId="53" xfId="1" applyNumberFormat="1" applyFont="1" applyFill="1" applyBorder="1" applyAlignment="1">
      <alignment horizontal="center" vertical="center"/>
    </xf>
    <xf numFmtId="0" fontId="17" fillId="15" borderId="11" xfId="1" applyFont="1" applyFill="1" applyBorder="1" applyAlignment="1">
      <alignment horizontal="center" vertical="center"/>
    </xf>
    <xf numFmtId="0" fontId="17" fillId="17" borderId="11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2" fontId="26" fillId="0" borderId="41" xfId="1" applyNumberFormat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6" borderId="7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16" fontId="57" fillId="21" borderId="0" xfId="1" applyNumberFormat="1" applyFont="1" applyFill="1" applyBorder="1" applyAlignment="1">
      <alignment horizontal="center" vertical="center" wrapText="1"/>
    </xf>
    <xf numFmtId="0" fontId="46" fillId="18" borderId="0" xfId="1" applyFont="1" applyFill="1" applyAlignment="1">
      <alignment horizontal="center" vertical="center"/>
    </xf>
    <xf numFmtId="0" fontId="46" fillId="18" borderId="23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21" fillId="6" borderId="40" xfId="1" applyFont="1" applyFill="1" applyBorder="1" applyAlignment="1">
      <alignment horizontal="center" vertical="center" wrapText="1"/>
    </xf>
    <xf numFmtId="0" fontId="21" fillId="6" borderId="41" xfId="1" applyFont="1" applyFill="1" applyBorder="1" applyAlignment="1">
      <alignment horizontal="center" vertical="center" wrapText="1"/>
    </xf>
    <xf numFmtId="0" fontId="22" fillId="0" borderId="40" xfId="1" applyFont="1" applyFill="1" applyBorder="1" applyAlignment="1">
      <alignment horizontal="center" vertical="center" wrapText="1"/>
    </xf>
    <xf numFmtId="0" fontId="22" fillId="0" borderId="58" xfId="1" applyFont="1" applyFill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47" fillId="24" borderId="24" xfId="1" applyFont="1" applyFill="1" applyBorder="1" applyAlignment="1">
      <alignment horizontal="center" vertical="center"/>
    </xf>
    <xf numFmtId="0" fontId="47" fillId="24" borderId="25" xfId="1" applyFont="1" applyFill="1" applyBorder="1" applyAlignment="1">
      <alignment horizontal="center" vertical="center"/>
    </xf>
    <xf numFmtId="0" fontId="47" fillId="24" borderId="47" xfId="1" applyFont="1" applyFill="1" applyBorder="1" applyAlignment="1">
      <alignment horizontal="center" vertical="center"/>
    </xf>
    <xf numFmtId="0" fontId="47" fillId="24" borderId="48" xfId="1" applyFont="1" applyFill="1" applyBorder="1" applyAlignment="1">
      <alignment horizontal="center" vertical="center"/>
    </xf>
    <xf numFmtId="0" fontId="47" fillId="24" borderId="0" xfId="1" applyFont="1" applyFill="1" applyBorder="1" applyAlignment="1">
      <alignment horizontal="center" vertical="center"/>
    </xf>
    <xf numFmtId="0" fontId="47" fillId="24" borderId="49" xfId="1" applyFont="1" applyFill="1" applyBorder="1" applyAlignment="1">
      <alignment horizontal="center" vertical="center"/>
    </xf>
    <xf numFmtId="0" fontId="47" fillId="24" borderId="22" xfId="1" applyFont="1" applyFill="1" applyBorder="1" applyAlignment="1">
      <alignment horizontal="center" vertical="center"/>
    </xf>
    <xf numFmtId="0" fontId="47" fillId="24" borderId="20" xfId="1" applyFont="1" applyFill="1" applyBorder="1" applyAlignment="1">
      <alignment horizontal="center" vertical="center"/>
    </xf>
    <xf numFmtId="0" fontId="47" fillId="24" borderId="21" xfId="1" applyFont="1" applyFill="1" applyBorder="1" applyAlignment="1">
      <alignment horizontal="center" vertical="center"/>
    </xf>
    <xf numFmtId="0" fontId="15" fillId="8" borderId="48" xfId="1" applyFont="1" applyFill="1" applyBorder="1" applyAlignment="1">
      <alignment horizontal="center" vertical="center"/>
    </xf>
    <xf numFmtId="0" fontId="15" fillId="8" borderId="0" xfId="1" applyFont="1" applyFill="1" applyBorder="1" applyAlignment="1">
      <alignment horizontal="center" vertical="center"/>
    </xf>
    <xf numFmtId="0" fontId="15" fillId="8" borderId="49" xfId="1" applyFont="1" applyFill="1" applyBorder="1" applyAlignment="1">
      <alignment horizontal="center" vertical="center"/>
    </xf>
    <xf numFmtId="0" fontId="15" fillId="8" borderId="22" xfId="1" applyFont="1" applyFill="1" applyBorder="1" applyAlignment="1">
      <alignment horizontal="center" vertical="center"/>
    </xf>
    <xf numFmtId="0" fontId="15" fillId="8" borderId="20" xfId="1" applyFont="1" applyFill="1" applyBorder="1" applyAlignment="1">
      <alignment horizontal="center" vertical="center"/>
    </xf>
    <xf numFmtId="0" fontId="15" fillId="8" borderId="21" xfId="1" applyFont="1" applyFill="1" applyBorder="1" applyAlignment="1">
      <alignment horizontal="center" vertical="center"/>
    </xf>
    <xf numFmtId="0" fontId="44" fillId="24" borderId="24" xfId="1" applyFont="1" applyFill="1" applyBorder="1" applyAlignment="1">
      <alignment horizontal="center" vertical="center"/>
    </xf>
    <xf numFmtId="0" fontId="44" fillId="24" borderId="25" xfId="1" applyFont="1" applyFill="1" applyBorder="1" applyAlignment="1">
      <alignment horizontal="center" vertical="center"/>
    </xf>
    <xf numFmtId="0" fontId="44" fillId="24" borderId="47" xfId="1" applyFont="1" applyFill="1" applyBorder="1" applyAlignment="1">
      <alignment horizontal="center" vertical="center"/>
    </xf>
    <xf numFmtId="0" fontId="44" fillId="24" borderId="22" xfId="1" applyFont="1" applyFill="1" applyBorder="1" applyAlignment="1">
      <alignment horizontal="center" vertical="center"/>
    </xf>
    <xf numFmtId="0" fontId="44" fillId="24" borderId="20" xfId="1" applyFont="1" applyFill="1" applyBorder="1" applyAlignment="1">
      <alignment horizontal="center" vertical="center"/>
    </xf>
    <xf numFmtId="0" fontId="44" fillId="24" borderId="21" xfId="1" applyFont="1" applyFill="1" applyBorder="1" applyAlignment="1">
      <alignment horizontal="center" vertical="center"/>
    </xf>
    <xf numFmtId="0" fontId="36" fillId="6" borderId="0" xfId="1" applyFont="1" applyFill="1" applyBorder="1" applyAlignment="1">
      <alignment horizontal="center" vertical="center"/>
    </xf>
    <xf numFmtId="0" fontId="36" fillId="6" borderId="20" xfId="1" applyFont="1" applyFill="1" applyBorder="1" applyAlignment="1">
      <alignment horizontal="center" vertical="center"/>
    </xf>
    <xf numFmtId="0" fontId="20" fillId="7" borderId="48" xfId="1" applyFont="1" applyFill="1" applyBorder="1" applyAlignment="1">
      <alignment horizontal="center" vertical="center"/>
    </xf>
    <xf numFmtId="0" fontId="20" fillId="7" borderId="0" xfId="1" applyFont="1" applyFill="1" applyBorder="1" applyAlignment="1">
      <alignment horizontal="center" vertical="center"/>
    </xf>
    <xf numFmtId="0" fontId="20" fillId="7" borderId="49" xfId="1" applyFont="1" applyFill="1" applyBorder="1" applyAlignment="1">
      <alignment horizontal="center" vertical="center"/>
    </xf>
    <xf numFmtId="0" fontId="20" fillId="7" borderId="22" xfId="1" applyFont="1" applyFill="1" applyBorder="1" applyAlignment="1">
      <alignment horizontal="center" vertical="center"/>
    </xf>
    <xf numFmtId="0" fontId="20" fillId="7" borderId="20" xfId="1" applyFont="1" applyFill="1" applyBorder="1" applyAlignment="1">
      <alignment horizontal="center" vertical="center"/>
    </xf>
    <xf numFmtId="0" fontId="20" fillId="7" borderId="21" xfId="1" applyFont="1" applyFill="1" applyBorder="1" applyAlignment="1">
      <alignment horizontal="center" vertical="center"/>
    </xf>
    <xf numFmtId="0" fontId="45" fillId="24" borderId="24" xfId="1" applyFont="1" applyFill="1" applyBorder="1" applyAlignment="1">
      <alignment horizontal="center" vertical="center"/>
    </xf>
    <xf numFmtId="0" fontId="45" fillId="24" borderId="25" xfId="1" applyFont="1" applyFill="1" applyBorder="1" applyAlignment="1">
      <alignment horizontal="center" vertical="center"/>
    </xf>
    <xf numFmtId="0" fontId="45" fillId="24" borderId="47" xfId="1" applyFont="1" applyFill="1" applyBorder="1" applyAlignment="1">
      <alignment horizontal="center" vertical="center"/>
    </xf>
    <xf numFmtId="0" fontId="45" fillId="24" borderId="48" xfId="1" applyFont="1" applyFill="1" applyBorder="1" applyAlignment="1">
      <alignment horizontal="center" vertical="center"/>
    </xf>
    <xf numFmtId="0" fontId="45" fillId="24" borderId="0" xfId="1" applyFont="1" applyFill="1" applyBorder="1" applyAlignment="1">
      <alignment horizontal="center" vertical="center"/>
    </xf>
    <xf numFmtId="0" fontId="45" fillId="24" borderId="49" xfId="1" applyFont="1" applyFill="1" applyBorder="1" applyAlignment="1">
      <alignment horizontal="center" vertical="center"/>
    </xf>
    <xf numFmtId="0" fontId="45" fillId="24" borderId="22" xfId="1" applyFont="1" applyFill="1" applyBorder="1" applyAlignment="1">
      <alignment horizontal="center" vertical="center"/>
    </xf>
    <xf numFmtId="0" fontId="45" fillId="24" borderId="20" xfId="1" applyFont="1" applyFill="1" applyBorder="1" applyAlignment="1">
      <alignment horizontal="center" vertical="center"/>
    </xf>
    <xf numFmtId="0" fontId="45" fillId="24" borderId="21" xfId="1" applyFont="1" applyFill="1" applyBorder="1" applyAlignment="1">
      <alignment horizontal="center" vertical="center"/>
    </xf>
    <xf numFmtId="0" fontId="63" fillId="11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center" wrapText="1"/>
    </xf>
    <xf numFmtId="0" fontId="5" fillId="10" borderId="0" xfId="1" applyFont="1" applyFill="1" applyBorder="1" applyAlignment="1">
      <alignment horizontal="center" vertical="center" wrapText="1"/>
    </xf>
    <xf numFmtId="0" fontId="49" fillId="22" borderId="0" xfId="1" applyFont="1" applyFill="1" applyAlignment="1">
      <alignment horizontal="center" vertical="center"/>
    </xf>
    <xf numFmtId="0" fontId="7" fillId="6" borderId="0" xfId="1" applyFont="1" applyFill="1" applyBorder="1" applyAlignment="1">
      <alignment horizontal="center" vertical="center" wrapText="1"/>
    </xf>
    <xf numFmtId="0" fontId="61" fillId="20" borderId="0" xfId="1" applyFont="1" applyFill="1" applyBorder="1" applyAlignment="1">
      <alignment horizontal="center" vertical="center" wrapText="1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51" fillId="9" borderId="0" xfId="1" applyFont="1" applyFill="1" applyBorder="1" applyAlignment="1">
      <alignment horizontal="center" vertical="center" wrapText="1"/>
    </xf>
    <xf numFmtId="0" fontId="27" fillId="9" borderId="0" xfId="1" applyFont="1" applyFill="1" applyBorder="1" applyAlignment="1">
      <alignment horizontal="center" vertical="center" wrapText="1"/>
    </xf>
    <xf numFmtId="164" fontId="1" fillId="0" borderId="55" xfId="1" applyNumberFormat="1" applyFont="1" applyBorder="1" applyAlignment="1">
      <alignment horizontal="center" vertical="center" wrapText="1"/>
    </xf>
    <xf numFmtId="164" fontId="1" fillId="0" borderId="66" xfId="1" applyNumberFormat="1" applyFont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31" fillId="12" borderId="0" xfId="1" applyFont="1" applyFill="1" applyBorder="1" applyAlignment="1">
      <alignment horizontal="center" vertical="center" wrapText="1"/>
    </xf>
    <xf numFmtId="0" fontId="13" fillId="8" borderId="0" xfId="1" applyFont="1" applyFill="1" applyBorder="1" applyAlignment="1">
      <alignment horizontal="center" vertical="center"/>
    </xf>
    <xf numFmtId="165" fontId="14" fillId="13" borderId="0" xfId="1" applyNumberFormat="1" applyFont="1" applyFill="1" applyBorder="1" applyAlignment="1">
      <alignment horizontal="center" vertical="center"/>
    </xf>
    <xf numFmtId="0" fontId="1" fillId="0" borderId="40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2" fontId="1" fillId="0" borderId="40" xfId="1" applyNumberFormat="1" applyFont="1" applyBorder="1" applyAlignment="1">
      <alignment horizontal="center" vertical="center"/>
    </xf>
    <xf numFmtId="2" fontId="1" fillId="0" borderId="41" xfId="1" applyNumberFormat="1" applyFont="1" applyBorder="1" applyAlignment="1">
      <alignment horizontal="center" vertical="center"/>
    </xf>
    <xf numFmtId="0" fontId="51" fillId="9" borderId="14" xfId="1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horizontal="center" vertical="center" wrapText="1"/>
    </xf>
    <xf numFmtId="0" fontId="10" fillId="10" borderId="0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/>
    </xf>
    <xf numFmtId="0" fontId="49" fillId="20" borderId="0" xfId="1" applyFont="1" applyFill="1" applyBorder="1" applyAlignment="1">
      <alignment horizontal="center" vertical="center" wrapText="1"/>
    </xf>
    <xf numFmtId="0" fontId="49" fillId="21" borderId="0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5" fillId="0" borderId="0" xfId="1" applyAlignment="1">
      <alignment horizontal="center"/>
    </xf>
    <xf numFmtId="0" fontId="0" fillId="17" borderId="79" xfId="0" applyFill="1" applyBorder="1" applyAlignment="1">
      <alignment horizontal="center" vertical="center"/>
    </xf>
    <xf numFmtId="1" fontId="42" fillId="16" borderId="80" xfId="1" applyNumberFormat="1" applyFont="1" applyFill="1" applyBorder="1" applyAlignment="1">
      <alignment horizontal="center" vertical="center"/>
    </xf>
    <xf numFmtId="0" fontId="0" fillId="15" borderId="81" xfId="0" applyFill="1" applyBorder="1" applyAlignment="1">
      <alignment horizontal="center" vertical="center"/>
    </xf>
    <xf numFmtId="0" fontId="0" fillId="17" borderId="82" xfId="0" applyFill="1" applyBorder="1" applyAlignment="1">
      <alignment horizontal="center" vertical="center"/>
    </xf>
    <xf numFmtId="1" fontId="35" fillId="0" borderId="30" xfId="1" applyNumberFormat="1" applyFont="1" applyFill="1" applyBorder="1" applyAlignment="1">
      <alignment horizontal="center" vertical="center"/>
    </xf>
    <xf numFmtId="1" fontId="35" fillId="0" borderId="31" xfId="1" applyNumberFormat="1" applyFont="1" applyFill="1" applyBorder="1" applyAlignment="1">
      <alignment horizontal="center" vertical="center"/>
    </xf>
    <xf numFmtId="1" fontId="35" fillId="0" borderId="83" xfId="1" applyNumberFormat="1" applyFont="1" applyFill="1" applyBorder="1" applyAlignment="1">
      <alignment horizontal="center" vertical="center"/>
    </xf>
    <xf numFmtId="0" fontId="0" fillId="14" borderId="79" xfId="0" applyFill="1" applyBorder="1" applyAlignment="1">
      <alignment horizontal="center" vertical="center"/>
    </xf>
    <xf numFmtId="0" fontId="0" fillId="17" borderId="85" xfId="0" applyFill="1" applyBorder="1" applyAlignment="1">
      <alignment horizontal="center" vertical="center"/>
    </xf>
    <xf numFmtId="1" fontId="62" fillId="16" borderId="80" xfId="1" applyNumberFormat="1" applyFont="1" applyFill="1" applyBorder="1" applyAlignment="1">
      <alignment horizontal="center" vertical="center"/>
    </xf>
    <xf numFmtId="0" fontId="0" fillId="17" borderId="81" xfId="0" applyFill="1" applyBorder="1" applyAlignment="1">
      <alignment horizontal="center" vertical="center"/>
    </xf>
    <xf numFmtId="0" fontId="12" fillId="6" borderId="87" xfId="1" applyFont="1" applyFill="1" applyBorder="1" applyAlignment="1">
      <alignment horizontal="center" vertical="center"/>
    </xf>
    <xf numFmtId="0" fontId="12" fillId="0" borderId="84" xfId="1" applyFont="1" applyFill="1" applyBorder="1" applyAlignment="1">
      <alignment horizontal="center" vertical="center"/>
    </xf>
    <xf numFmtId="0" fontId="12" fillId="7" borderId="84" xfId="1" applyFont="1" applyFill="1" applyBorder="1" applyAlignment="1">
      <alignment horizontal="center" vertical="center"/>
    </xf>
    <xf numFmtId="0" fontId="12" fillId="8" borderId="84" xfId="1" applyFont="1" applyFill="1" applyBorder="1" applyAlignment="1">
      <alignment horizontal="center" vertical="center"/>
    </xf>
    <xf numFmtId="164" fontId="41" fillId="0" borderId="86" xfId="1" applyNumberFormat="1" applyFont="1" applyFill="1" applyBorder="1" applyAlignment="1">
      <alignment horizontal="center" vertical="center"/>
    </xf>
    <xf numFmtId="164" fontId="35" fillId="0" borderId="88" xfId="1" applyNumberFormat="1" applyFont="1" applyFill="1" applyBorder="1" applyAlignment="1">
      <alignment horizontal="center" vertical="center"/>
    </xf>
    <xf numFmtId="1" fontId="62" fillId="16" borderId="15" xfId="1" applyNumberFormat="1" applyFont="1" applyFill="1" applyBorder="1" applyAlignment="1">
      <alignment horizontal="center" vertical="center"/>
    </xf>
    <xf numFmtId="1" fontId="42" fillId="16" borderId="15" xfId="1" applyNumberFormat="1" applyFont="1" applyFill="1" applyBorder="1" applyAlignment="1">
      <alignment horizontal="center" vertical="center"/>
    </xf>
    <xf numFmtId="1" fontId="35" fillId="14" borderId="15" xfId="1" applyNumberFormat="1" applyFont="1" applyFill="1" applyBorder="1" applyAlignment="1">
      <alignment horizontal="center" vertical="center"/>
    </xf>
    <xf numFmtId="1" fontId="35" fillId="15" borderId="15" xfId="1" applyNumberFormat="1" applyFont="1" applyFill="1" applyBorder="1" applyAlignment="1">
      <alignment horizontal="center" vertical="center"/>
    </xf>
    <xf numFmtId="1" fontId="35" fillId="0" borderId="15" xfId="1" applyNumberFormat="1" applyFont="1" applyFill="1" applyBorder="1" applyAlignment="1">
      <alignment horizontal="center" vertical="center"/>
    </xf>
    <xf numFmtId="1" fontId="35" fillId="17" borderId="15" xfId="1" applyNumberFormat="1" applyFont="1" applyFill="1" applyBorder="1" applyAlignment="1">
      <alignment horizontal="center" vertical="center"/>
    </xf>
    <xf numFmtId="1" fontId="62" fillId="16" borderId="72" xfId="1" applyNumberFormat="1" applyFont="1" applyFill="1" applyBorder="1" applyAlignment="1">
      <alignment horizontal="center" vertical="center"/>
    </xf>
    <xf numFmtId="1" fontId="42" fillId="16" borderId="72" xfId="1" applyNumberFormat="1" applyFont="1" applyFill="1" applyBorder="1" applyAlignment="1">
      <alignment horizontal="center" vertical="center"/>
    </xf>
    <xf numFmtId="0" fontId="1" fillId="5" borderId="89" xfId="1" applyFont="1" applyFill="1" applyBorder="1" applyAlignment="1">
      <alignment horizontal="center" vertical="center" wrapText="1"/>
    </xf>
    <xf numFmtId="2" fontId="43" fillId="0" borderId="90" xfId="1" applyNumberFormat="1" applyFont="1" applyFill="1" applyBorder="1" applyAlignment="1">
      <alignment horizontal="center" vertical="center"/>
    </xf>
    <xf numFmtId="2" fontId="43" fillId="0" borderId="91" xfId="1" applyNumberFormat="1" applyFont="1" applyFill="1" applyBorder="1" applyAlignment="1">
      <alignment horizontal="center" vertical="center"/>
    </xf>
    <xf numFmtId="2" fontId="17" fillId="0" borderId="91" xfId="1" applyNumberFormat="1" applyFont="1" applyFill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164" fontId="18" fillId="0" borderId="55" xfId="1" applyNumberFormat="1" applyFont="1" applyBorder="1" applyAlignment="1">
      <alignment horizontal="center" vertical="center" wrapText="1"/>
    </xf>
    <xf numFmtId="164" fontId="18" fillId="0" borderId="38" xfId="1" applyNumberFormat="1" applyFont="1" applyBorder="1" applyAlignment="1">
      <alignment horizontal="center" vertical="center" wrapText="1"/>
    </xf>
    <xf numFmtId="164" fontId="18" fillId="0" borderId="66" xfId="1" applyNumberFormat="1" applyFont="1" applyBorder="1" applyAlignment="1">
      <alignment horizontal="center" vertic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F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opLeftCell="A37" zoomScale="145" zoomScaleNormal="145" workbookViewId="0">
      <selection activeCell="I17" sqref="I17"/>
    </sheetView>
  </sheetViews>
  <sheetFormatPr baseColWidth="10" defaultRowHeight="12.75"/>
  <cols>
    <col min="1" max="1" width="3.140625" style="1" customWidth="1"/>
    <col min="2" max="2" width="3.85546875" style="1" customWidth="1"/>
    <col min="3" max="3" width="7" style="1" customWidth="1"/>
    <col min="4" max="4" width="27.28515625" style="1" customWidth="1"/>
    <col min="5" max="5" width="12" style="1" customWidth="1"/>
    <col min="6" max="6" width="10.42578125" style="1" customWidth="1"/>
    <col min="7" max="11" width="10.7109375" style="1" customWidth="1"/>
    <col min="12" max="12" width="5.28515625" style="1" customWidth="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>
      <c r="A2" s="5"/>
      <c r="B2" s="194" t="s">
        <v>148</v>
      </c>
      <c r="C2" s="194"/>
      <c r="D2" s="194"/>
      <c r="E2" s="194"/>
      <c r="F2" s="194"/>
      <c r="G2" s="194"/>
      <c r="H2" s="194"/>
      <c r="I2" s="194"/>
      <c r="J2" s="194"/>
      <c r="K2" s="194"/>
      <c r="L2" s="5"/>
    </row>
    <row r="3" spans="1:12" ht="27.75" customHeight="1">
      <c r="A3" s="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5"/>
    </row>
    <row r="4" spans="1:12" ht="15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95" customHeight="1">
      <c r="A5" s="5"/>
      <c r="B5" s="5"/>
      <c r="C5" s="5"/>
      <c r="D5" s="5"/>
      <c r="E5" s="216" t="str">
        <f>D21</f>
        <v>Neumayer Marko</v>
      </c>
      <c r="F5" s="216"/>
      <c r="G5" s="216"/>
      <c r="H5" s="216"/>
      <c r="I5" s="5"/>
      <c r="J5" s="5"/>
      <c r="K5" s="5"/>
      <c r="L5" s="5"/>
    </row>
    <row r="6" spans="1:12" ht="15.95" customHeight="1" thickBot="1">
      <c r="A6" s="5"/>
      <c r="B6" s="5"/>
      <c r="C6" s="5"/>
      <c r="D6" s="5"/>
      <c r="E6" s="217"/>
      <c r="F6" s="217"/>
      <c r="G6" s="217"/>
      <c r="H6" s="217"/>
      <c r="I6" s="5"/>
      <c r="J6" s="5"/>
      <c r="K6" s="5"/>
      <c r="L6" s="5"/>
    </row>
    <row r="7" spans="1:12" ht="15.95" customHeight="1">
      <c r="A7" s="5"/>
      <c r="B7" s="218" t="str">
        <f>D22</f>
        <v>Grunner Roman</v>
      </c>
      <c r="C7" s="219"/>
      <c r="D7" s="220"/>
      <c r="E7" s="224">
        <v>1</v>
      </c>
      <c r="F7" s="225"/>
      <c r="G7" s="225"/>
      <c r="H7" s="226"/>
      <c r="I7" s="5"/>
      <c r="J7" s="5"/>
      <c r="K7" s="5"/>
      <c r="L7" s="5"/>
    </row>
    <row r="8" spans="1:12" ht="15.95" customHeight="1" thickBot="1">
      <c r="A8" s="5"/>
      <c r="B8" s="221"/>
      <c r="C8" s="222"/>
      <c r="D8" s="223"/>
      <c r="E8" s="227"/>
      <c r="F8" s="228"/>
      <c r="G8" s="228"/>
      <c r="H8" s="229"/>
      <c r="I8" s="5"/>
      <c r="J8" s="5"/>
      <c r="K8" s="5"/>
      <c r="L8" s="5"/>
    </row>
    <row r="9" spans="1:12" ht="15.95" customHeight="1">
      <c r="A9" s="5"/>
      <c r="B9" s="195">
        <v>2</v>
      </c>
      <c r="C9" s="196"/>
      <c r="D9" s="197"/>
      <c r="E9" s="227"/>
      <c r="F9" s="228"/>
      <c r="G9" s="228"/>
      <c r="H9" s="229"/>
      <c r="I9" s="204" t="str">
        <f>D23</f>
        <v>Lemböck Walter</v>
      </c>
      <c r="J9" s="205"/>
      <c r="K9" s="206"/>
      <c r="L9" s="5"/>
    </row>
    <row r="10" spans="1:12" ht="15.95" customHeight="1" thickBot="1">
      <c r="A10" s="5"/>
      <c r="B10" s="198"/>
      <c r="C10" s="199"/>
      <c r="D10" s="200"/>
      <c r="E10" s="227"/>
      <c r="F10" s="228"/>
      <c r="G10" s="228"/>
      <c r="H10" s="229"/>
      <c r="I10" s="207"/>
      <c r="J10" s="208"/>
      <c r="K10" s="209"/>
      <c r="L10" s="5"/>
    </row>
    <row r="11" spans="1:12" ht="15.95" customHeight="1">
      <c r="A11" s="5"/>
      <c r="B11" s="198"/>
      <c r="C11" s="199"/>
      <c r="D11" s="200"/>
      <c r="E11" s="227"/>
      <c r="F11" s="228"/>
      <c r="G11" s="228"/>
      <c r="H11" s="229"/>
      <c r="I11" s="210">
        <v>3</v>
      </c>
      <c r="J11" s="211"/>
      <c r="K11" s="212"/>
      <c r="L11" s="5"/>
    </row>
    <row r="12" spans="1:12" ht="15.95" customHeight="1" thickBot="1">
      <c r="A12" s="5"/>
      <c r="B12" s="201"/>
      <c r="C12" s="202"/>
      <c r="D12" s="203"/>
      <c r="E12" s="230"/>
      <c r="F12" s="231"/>
      <c r="G12" s="231"/>
      <c r="H12" s="232"/>
      <c r="I12" s="213"/>
      <c r="J12" s="214"/>
      <c r="K12" s="215"/>
      <c r="L12" s="5"/>
    </row>
    <row r="13" spans="1:12" ht="15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95" customHeight="1">
      <c r="A14" s="5"/>
      <c r="B14" s="178" t="s">
        <v>207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66"/>
    </row>
    <row r="15" spans="1:12" ht="15.95" customHeight="1">
      <c r="A15" s="5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66"/>
    </row>
    <row r="16" spans="1:12" ht="15.95" customHeight="1">
      <c r="A16" s="5"/>
      <c r="B16" s="115"/>
      <c r="C16" s="5"/>
      <c r="D16" s="5"/>
      <c r="E16" s="5"/>
      <c r="F16" s="5"/>
      <c r="G16" s="5"/>
      <c r="H16" s="5"/>
      <c r="I16" s="5"/>
      <c r="J16" s="5"/>
      <c r="K16" s="5"/>
      <c r="L16" s="66"/>
    </row>
    <row r="17" spans="1:12" ht="15.95" customHeight="1">
      <c r="A17" s="5"/>
      <c r="B17" s="179" t="s">
        <v>142</v>
      </c>
      <c r="C17" s="179"/>
      <c r="D17" s="179"/>
      <c r="E17" s="179"/>
      <c r="F17" s="179"/>
      <c r="G17" s="5"/>
      <c r="H17" s="5"/>
      <c r="I17" s="5"/>
      <c r="J17" s="5"/>
      <c r="K17" s="5"/>
      <c r="L17" s="66"/>
    </row>
    <row r="18" spans="1:12" ht="15.95" customHeight="1" thickBot="1">
      <c r="A18" s="5"/>
      <c r="B18" s="180"/>
      <c r="C18" s="180"/>
      <c r="D18" s="180"/>
      <c r="E18" s="180"/>
      <c r="F18" s="180"/>
      <c r="G18" s="5"/>
      <c r="H18" s="5"/>
      <c r="I18" s="5"/>
      <c r="J18" s="5"/>
      <c r="K18" s="5"/>
      <c r="L18" s="66"/>
    </row>
    <row r="19" spans="1:12" ht="15.95" customHeight="1">
      <c r="A19" s="5"/>
      <c r="B19" s="181" t="s">
        <v>1</v>
      </c>
      <c r="C19" s="182"/>
      <c r="D19" s="185" t="s">
        <v>3</v>
      </c>
      <c r="E19" s="187" t="s">
        <v>203</v>
      </c>
      <c r="F19" s="189" t="s">
        <v>15</v>
      </c>
      <c r="G19" s="191" t="s">
        <v>16</v>
      </c>
      <c r="H19" s="192"/>
      <c r="I19" s="192"/>
      <c r="J19" s="192"/>
      <c r="K19" s="193"/>
      <c r="L19" s="5"/>
    </row>
    <row r="20" spans="1:12" ht="15.95" customHeight="1" thickBot="1">
      <c r="A20" s="5"/>
      <c r="B20" s="183"/>
      <c r="C20" s="184"/>
      <c r="D20" s="186"/>
      <c r="E20" s="188"/>
      <c r="F20" s="190"/>
      <c r="G20" s="120">
        <v>42686</v>
      </c>
      <c r="H20" s="121">
        <v>42707</v>
      </c>
      <c r="I20" s="122">
        <v>42742</v>
      </c>
      <c r="J20" s="123">
        <v>42777</v>
      </c>
      <c r="K20" s="124">
        <v>42812</v>
      </c>
      <c r="L20" s="5"/>
    </row>
    <row r="21" spans="1:12" ht="15.95" customHeight="1">
      <c r="A21" s="5"/>
      <c r="B21" s="27">
        <v>1</v>
      </c>
      <c r="C21" s="17" t="s">
        <v>74</v>
      </c>
      <c r="D21" s="46" t="s">
        <v>180</v>
      </c>
      <c r="E21" s="119">
        <f>F21-G21</f>
        <v>78</v>
      </c>
      <c r="F21" s="69">
        <f t="shared" ref="F21:F31" si="0">SUM(G21:K21)</f>
        <v>96</v>
      </c>
      <c r="G21" s="163">
        <v>18</v>
      </c>
      <c r="H21" s="164">
        <v>18</v>
      </c>
      <c r="I21" s="162">
        <v>20</v>
      </c>
      <c r="J21" s="162">
        <v>20</v>
      </c>
      <c r="K21" s="165">
        <v>20</v>
      </c>
      <c r="L21" s="5"/>
    </row>
    <row r="22" spans="1:12" ht="15.95" customHeight="1">
      <c r="A22" s="5"/>
      <c r="B22" s="27">
        <v>2</v>
      </c>
      <c r="C22" s="19" t="s">
        <v>21</v>
      </c>
      <c r="D22" s="10" t="s">
        <v>181</v>
      </c>
      <c r="E22" s="59">
        <f>F22</f>
        <v>76</v>
      </c>
      <c r="F22" s="12">
        <f t="shared" si="0"/>
        <v>76</v>
      </c>
      <c r="G22" s="162">
        <v>20</v>
      </c>
      <c r="H22" s="162">
        <v>20</v>
      </c>
      <c r="I22" s="164">
        <v>18</v>
      </c>
      <c r="J22" s="164">
        <v>18</v>
      </c>
      <c r="K22" s="118"/>
      <c r="L22" s="5"/>
    </row>
    <row r="23" spans="1:12" ht="15.95" customHeight="1">
      <c r="A23" s="5"/>
      <c r="B23" s="27">
        <v>3</v>
      </c>
      <c r="C23" s="18" t="s">
        <v>18</v>
      </c>
      <c r="D23" s="10" t="s">
        <v>183</v>
      </c>
      <c r="E23" s="59">
        <f>F23-I23</f>
        <v>66</v>
      </c>
      <c r="F23" s="12">
        <f t="shared" si="0"/>
        <v>80</v>
      </c>
      <c r="G23" s="117">
        <v>16</v>
      </c>
      <c r="H23" s="117">
        <v>16</v>
      </c>
      <c r="I23" s="138">
        <v>14</v>
      </c>
      <c r="J23" s="117">
        <v>16</v>
      </c>
      <c r="K23" s="166">
        <v>18</v>
      </c>
      <c r="L23" s="5"/>
    </row>
    <row r="24" spans="1:12" ht="15.95" customHeight="1">
      <c r="A24" s="5"/>
      <c r="B24" s="27">
        <v>4</v>
      </c>
      <c r="C24" s="18" t="s">
        <v>18</v>
      </c>
      <c r="D24" s="10" t="s">
        <v>184</v>
      </c>
      <c r="E24" s="59">
        <f>F24-G24</f>
        <v>60</v>
      </c>
      <c r="F24" s="12">
        <f t="shared" si="0"/>
        <v>72</v>
      </c>
      <c r="G24" s="138">
        <v>12</v>
      </c>
      <c r="H24" s="10">
        <v>15</v>
      </c>
      <c r="I24" s="10">
        <v>15</v>
      </c>
      <c r="J24" s="10">
        <v>14</v>
      </c>
      <c r="K24" s="167">
        <v>16</v>
      </c>
      <c r="L24" s="5"/>
    </row>
    <row r="25" spans="1:12" ht="15.95" customHeight="1">
      <c r="A25" s="5"/>
      <c r="B25" s="27">
        <v>5</v>
      </c>
      <c r="C25" s="18" t="s">
        <v>18</v>
      </c>
      <c r="D25" s="10" t="s">
        <v>182</v>
      </c>
      <c r="E25" s="59">
        <f>F25</f>
        <v>56</v>
      </c>
      <c r="F25" s="12">
        <f t="shared" si="0"/>
        <v>56</v>
      </c>
      <c r="G25" s="10">
        <v>14</v>
      </c>
      <c r="H25" s="10">
        <v>12</v>
      </c>
      <c r="I25" s="10"/>
      <c r="J25" s="10">
        <v>15</v>
      </c>
      <c r="K25" s="79">
        <v>15</v>
      </c>
      <c r="L25" s="5"/>
    </row>
    <row r="26" spans="1:12" ht="15.95" customHeight="1">
      <c r="A26" s="5"/>
      <c r="B26" s="27">
        <v>6</v>
      </c>
      <c r="C26" s="18" t="s">
        <v>18</v>
      </c>
      <c r="D26" s="10" t="s">
        <v>189</v>
      </c>
      <c r="E26" s="59">
        <f>F26-G26</f>
        <v>52</v>
      </c>
      <c r="F26" s="12">
        <f t="shared" si="0"/>
        <v>62</v>
      </c>
      <c r="G26" s="138">
        <v>10</v>
      </c>
      <c r="H26" s="80">
        <v>13</v>
      </c>
      <c r="I26" s="81">
        <v>13</v>
      </c>
      <c r="J26" s="10">
        <v>13</v>
      </c>
      <c r="K26" s="79">
        <v>13</v>
      </c>
      <c r="L26" s="5"/>
    </row>
    <row r="27" spans="1:12" ht="15.95" customHeight="1">
      <c r="A27" s="5"/>
      <c r="B27" s="27">
        <v>7</v>
      </c>
      <c r="C27" s="18" t="s">
        <v>18</v>
      </c>
      <c r="D27" s="10" t="s">
        <v>187</v>
      </c>
      <c r="E27" s="59">
        <f>F27</f>
        <v>45</v>
      </c>
      <c r="F27" s="12">
        <f t="shared" si="0"/>
        <v>45</v>
      </c>
      <c r="G27" s="10">
        <v>15</v>
      </c>
      <c r="H27" s="60"/>
      <c r="I27" s="117">
        <v>16</v>
      </c>
      <c r="J27" s="10"/>
      <c r="K27" s="82">
        <v>14</v>
      </c>
      <c r="L27" s="5"/>
    </row>
    <row r="28" spans="1:12" ht="15.95" customHeight="1">
      <c r="A28" s="5"/>
      <c r="B28" s="27">
        <v>8</v>
      </c>
      <c r="C28" s="18" t="s">
        <v>18</v>
      </c>
      <c r="D28" s="16" t="s">
        <v>185</v>
      </c>
      <c r="E28" s="59">
        <f>F28</f>
        <v>23</v>
      </c>
      <c r="F28" s="12">
        <f t="shared" si="0"/>
        <v>23</v>
      </c>
      <c r="G28" s="10">
        <v>11</v>
      </c>
      <c r="H28" s="10"/>
      <c r="I28" s="10">
        <v>12</v>
      </c>
      <c r="J28" s="10"/>
      <c r="K28" s="83"/>
      <c r="L28" s="5"/>
    </row>
    <row r="29" spans="1:12" ht="15.95" customHeight="1">
      <c r="A29" s="5"/>
      <c r="B29" s="27">
        <v>9</v>
      </c>
      <c r="C29" s="18" t="s">
        <v>18</v>
      </c>
      <c r="D29" s="10" t="s">
        <v>206</v>
      </c>
      <c r="E29" s="59">
        <f>F29</f>
        <v>14</v>
      </c>
      <c r="F29" s="12">
        <f t="shared" si="0"/>
        <v>14</v>
      </c>
      <c r="G29" s="10"/>
      <c r="H29" s="10">
        <v>14</v>
      </c>
      <c r="I29" s="10"/>
      <c r="J29" s="10"/>
      <c r="K29" s="83"/>
      <c r="L29" s="5"/>
    </row>
    <row r="30" spans="1:12" ht="15.95" customHeight="1">
      <c r="A30" s="5"/>
      <c r="B30" s="27">
        <v>10</v>
      </c>
      <c r="C30" s="18" t="s">
        <v>18</v>
      </c>
      <c r="D30" s="47" t="s">
        <v>186</v>
      </c>
      <c r="E30" s="59">
        <f>F30</f>
        <v>13</v>
      </c>
      <c r="F30" s="12">
        <f t="shared" si="0"/>
        <v>13</v>
      </c>
      <c r="G30" s="10">
        <v>13</v>
      </c>
      <c r="H30" s="10"/>
      <c r="I30" s="10"/>
      <c r="J30" s="10"/>
      <c r="K30" s="83"/>
      <c r="L30" s="5"/>
    </row>
    <row r="31" spans="1:12" ht="15.95" customHeight="1" thickBot="1">
      <c r="A31" s="5"/>
      <c r="B31" s="168">
        <v>11</v>
      </c>
      <c r="C31" s="169" t="s">
        <v>18</v>
      </c>
      <c r="D31" s="170" t="s">
        <v>188</v>
      </c>
      <c r="E31" s="171">
        <f>F31</f>
        <v>9</v>
      </c>
      <c r="F31" s="172">
        <f t="shared" si="0"/>
        <v>9</v>
      </c>
      <c r="G31" s="170">
        <v>9</v>
      </c>
      <c r="H31" s="170"/>
      <c r="I31" s="170"/>
      <c r="J31" s="170"/>
      <c r="K31" s="173"/>
      <c r="L31" s="5"/>
    </row>
    <row r="32" spans="1:12" ht="15.95" customHeight="1">
      <c r="A32" s="5"/>
      <c r="B32" s="5"/>
      <c r="C32" s="5"/>
      <c r="D32" s="5"/>
      <c r="E32" s="17" t="s">
        <v>74</v>
      </c>
      <c r="F32" s="17" t="s">
        <v>17</v>
      </c>
      <c r="G32" s="17" t="s">
        <v>27</v>
      </c>
      <c r="H32" s="18" t="s">
        <v>18</v>
      </c>
      <c r="I32" s="19" t="s">
        <v>21</v>
      </c>
      <c r="J32" s="19" t="s">
        <v>19</v>
      </c>
      <c r="K32" s="21" t="s">
        <v>25</v>
      </c>
      <c r="L32" s="7"/>
    </row>
    <row r="33" spans="1:12" ht="15.9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95" customHeight="1">
      <c r="A34" s="5"/>
      <c r="B34" s="177" t="s">
        <v>156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5"/>
    </row>
    <row r="35" spans="1:12" ht="15.95" customHeight="1">
      <c r="A35" s="5"/>
      <c r="B35" s="177" t="s">
        <v>28</v>
      </c>
      <c r="C35" s="177"/>
      <c r="D35" s="177"/>
      <c r="E35" s="177"/>
      <c r="F35" s="177"/>
      <c r="G35" s="177"/>
      <c r="H35" s="177"/>
      <c r="I35" s="177"/>
      <c r="J35" s="177"/>
      <c r="K35" s="177"/>
      <c r="L35" s="5"/>
    </row>
    <row r="36" spans="1:12" ht="15.95" customHeight="1">
      <c r="A36" s="5"/>
      <c r="B36" s="177" t="s">
        <v>149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5"/>
    </row>
    <row r="37" spans="1:12" ht="15.95" customHeight="1">
      <c r="A37" s="5"/>
      <c r="B37" s="177" t="s">
        <v>29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5"/>
    </row>
    <row r="38" spans="1:12" ht="15.9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2" ht="15.95" customHeight="1">
      <c r="A39" s="5"/>
      <c r="B39" s="5"/>
      <c r="C39" s="5"/>
      <c r="D39" s="5"/>
      <c r="E39" s="176" t="s">
        <v>146</v>
      </c>
      <c r="F39" s="176"/>
      <c r="G39" s="176"/>
      <c r="H39" s="176"/>
      <c r="I39" s="176"/>
      <c r="J39" s="5"/>
      <c r="K39" s="5"/>
      <c r="L39" s="7"/>
    </row>
    <row r="40" spans="1:12" ht="15.95" customHeight="1" thickBot="1">
      <c r="A40" s="5"/>
      <c r="B40" s="5"/>
      <c r="C40" s="5"/>
      <c r="D40" s="52"/>
      <c r="E40" s="68">
        <v>42686</v>
      </c>
      <c r="F40" s="44">
        <v>42707</v>
      </c>
      <c r="G40" s="43">
        <v>42742</v>
      </c>
      <c r="H40" s="48">
        <v>42777</v>
      </c>
      <c r="I40" s="116">
        <v>42812</v>
      </c>
      <c r="J40" s="5"/>
      <c r="K40" s="5"/>
      <c r="L40" s="5"/>
    </row>
    <row r="41" spans="1:12" ht="15.95" customHeight="1">
      <c r="A41" s="5"/>
      <c r="B41" s="5"/>
      <c r="C41" s="5"/>
      <c r="D41" s="46" t="s">
        <v>173</v>
      </c>
      <c r="E41" s="69">
        <v>1</v>
      </c>
      <c r="F41" s="69"/>
      <c r="G41" s="69"/>
      <c r="H41" s="69"/>
      <c r="I41" s="69"/>
      <c r="J41" s="5"/>
      <c r="K41" s="5"/>
      <c r="L41" s="5"/>
    </row>
    <row r="42" spans="1:12" ht="15.95" customHeight="1">
      <c r="A42" s="5"/>
      <c r="B42" s="5"/>
      <c r="C42" s="5"/>
      <c r="D42" s="10" t="s">
        <v>26</v>
      </c>
      <c r="E42" s="12">
        <v>22</v>
      </c>
      <c r="F42" s="12">
        <v>23</v>
      </c>
      <c r="G42" s="12">
        <v>4</v>
      </c>
      <c r="H42" s="12">
        <v>5</v>
      </c>
      <c r="I42" s="12">
        <v>12</v>
      </c>
      <c r="J42" s="5"/>
      <c r="K42" s="5"/>
      <c r="L42" s="5"/>
    </row>
    <row r="43" spans="1:12" ht="15.95" customHeight="1">
      <c r="A43" s="5"/>
      <c r="B43" s="5"/>
      <c r="C43" s="5"/>
      <c r="D43" s="10" t="s">
        <v>195</v>
      </c>
      <c r="E43" s="11">
        <v>12</v>
      </c>
      <c r="F43" s="11"/>
      <c r="G43" s="11"/>
      <c r="H43" s="11"/>
      <c r="I43" s="11"/>
      <c r="J43" s="5"/>
      <c r="K43" s="5"/>
      <c r="L43" s="5"/>
    </row>
    <row r="44" spans="1:12" ht="15.95" customHeight="1">
      <c r="A44" s="5"/>
      <c r="B44" s="5"/>
      <c r="C44" s="5"/>
      <c r="D44" s="16" t="s">
        <v>194</v>
      </c>
      <c r="E44" s="12">
        <v>2</v>
      </c>
      <c r="F44" s="12"/>
      <c r="G44" s="12">
        <v>33</v>
      </c>
      <c r="H44" s="12"/>
      <c r="I44" s="12"/>
      <c r="J44" s="5"/>
      <c r="K44" s="5"/>
      <c r="L44" s="5"/>
    </row>
    <row r="45" spans="1:12" ht="15.95" customHeight="1">
      <c r="A45" s="5"/>
      <c r="B45" s="5"/>
      <c r="C45" s="5"/>
      <c r="D45" s="10" t="s">
        <v>169</v>
      </c>
      <c r="E45" s="12">
        <v>28</v>
      </c>
      <c r="F45" s="12">
        <v>5</v>
      </c>
      <c r="G45" s="12"/>
      <c r="H45" s="12">
        <v>22</v>
      </c>
      <c r="I45" s="12">
        <v>23</v>
      </c>
      <c r="J45" s="5"/>
      <c r="K45" s="5"/>
      <c r="L45" s="5"/>
    </row>
    <row r="46" spans="1:12" ht="15.95" customHeight="1">
      <c r="A46" s="5"/>
      <c r="B46" s="5"/>
      <c r="C46" s="5"/>
      <c r="D46" s="10" t="s">
        <v>154</v>
      </c>
      <c r="E46" s="12">
        <v>5</v>
      </c>
      <c r="F46" s="12"/>
      <c r="G46" s="12">
        <v>31</v>
      </c>
      <c r="H46" s="12"/>
      <c r="I46" s="12">
        <v>38</v>
      </c>
      <c r="J46" s="5"/>
      <c r="K46" s="5"/>
      <c r="L46" s="5"/>
    </row>
    <row r="47" spans="1:12" ht="15.95" customHeight="1">
      <c r="A47" s="5"/>
      <c r="B47" s="5"/>
      <c r="C47" s="5"/>
      <c r="D47" s="10" t="s">
        <v>20</v>
      </c>
      <c r="E47" s="12">
        <v>25</v>
      </c>
      <c r="F47" s="12">
        <v>31</v>
      </c>
      <c r="G47" s="12">
        <v>7</v>
      </c>
      <c r="H47" s="12">
        <v>33</v>
      </c>
      <c r="I47" s="12">
        <v>28</v>
      </c>
      <c r="J47" s="5"/>
      <c r="K47" s="5"/>
      <c r="L47" s="5"/>
    </row>
    <row r="48" spans="1:12" ht="15.95" customHeight="1">
      <c r="A48" s="5"/>
      <c r="B48" s="5"/>
      <c r="C48" s="5"/>
      <c r="D48" s="10" t="s">
        <v>199</v>
      </c>
      <c r="E48" s="12"/>
      <c r="F48" s="12">
        <v>2</v>
      </c>
      <c r="G48" s="12"/>
      <c r="H48" s="12"/>
      <c r="I48" s="12"/>
      <c r="J48" s="5"/>
      <c r="K48" s="5"/>
      <c r="L48" s="5"/>
    </row>
    <row r="49" spans="1:12" ht="15.95" customHeight="1">
      <c r="A49" s="5"/>
      <c r="B49" s="5"/>
      <c r="C49" s="5"/>
      <c r="D49" s="10" t="s">
        <v>170</v>
      </c>
      <c r="E49" s="12">
        <v>23</v>
      </c>
      <c r="F49" s="12">
        <v>28</v>
      </c>
      <c r="G49" s="12">
        <v>18</v>
      </c>
      <c r="H49" s="12">
        <v>38</v>
      </c>
      <c r="I49" s="12">
        <v>8</v>
      </c>
      <c r="J49" s="5"/>
      <c r="K49" s="5"/>
      <c r="L49" s="5"/>
    </row>
    <row r="50" spans="1:12" ht="15.95" customHeight="1">
      <c r="A50" s="5"/>
      <c r="B50" s="5"/>
      <c r="C50" s="5"/>
      <c r="D50" s="10" t="s">
        <v>22</v>
      </c>
      <c r="E50" s="12">
        <v>31</v>
      </c>
      <c r="F50" s="12">
        <v>1</v>
      </c>
      <c r="G50" s="12">
        <v>25</v>
      </c>
      <c r="H50" s="12">
        <v>7</v>
      </c>
      <c r="I50" s="12"/>
      <c r="J50" s="5"/>
      <c r="K50" s="5"/>
      <c r="L50" s="5"/>
    </row>
    <row r="51" spans="1:12" ht="15.95" customHeight="1">
      <c r="A51" s="5"/>
      <c r="B51" s="5"/>
      <c r="C51" s="5"/>
      <c r="D51" s="47" t="s">
        <v>155</v>
      </c>
      <c r="E51" s="12">
        <v>18</v>
      </c>
      <c r="F51" s="12">
        <v>40</v>
      </c>
      <c r="G51" s="12">
        <v>38</v>
      </c>
      <c r="H51" s="12">
        <v>31</v>
      </c>
      <c r="I51" s="12">
        <v>2</v>
      </c>
      <c r="J51" s="5"/>
      <c r="K51" s="5"/>
      <c r="L51" s="5"/>
    </row>
    <row r="52" spans="1:12" ht="15.95" customHeight="1">
      <c r="A52" s="5"/>
      <c r="B52" s="5"/>
      <c r="C52" s="5"/>
      <c r="D52" s="31"/>
      <c r="E52" s="125"/>
      <c r="F52" s="125"/>
      <c r="G52" s="125"/>
      <c r="H52" s="125"/>
      <c r="I52" s="125"/>
      <c r="J52" s="5"/>
      <c r="K52" s="5"/>
      <c r="L52" s="5"/>
    </row>
    <row r="53" spans="1:12" ht="15.95" customHeight="1">
      <c r="A53" s="5"/>
      <c r="B53" s="5"/>
      <c r="C53" s="5"/>
      <c r="D53" s="174" t="s">
        <v>147</v>
      </c>
      <c r="E53" s="126">
        <v>4</v>
      </c>
      <c r="F53" s="126">
        <v>4</v>
      </c>
      <c r="G53" s="126">
        <v>1</v>
      </c>
      <c r="H53" s="126">
        <v>1</v>
      </c>
      <c r="I53" s="126">
        <v>1</v>
      </c>
      <c r="J53" s="5"/>
      <c r="K53" s="5"/>
      <c r="L53" s="5"/>
    </row>
    <row r="54" spans="1:12" ht="15.95" customHeight="1">
      <c r="A54" s="5"/>
      <c r="B54" s="5"/>
      <c r="C54" s="5"/>
      <c r="D54" s="175"/>
      <c r="E54" s="126">
        <v>7</v>
      </c>
      <c r="F54" s="126">
        <v>7</v>
      </c>
      <c r="G54" s="126">
        <v>2</v>
      </c>
      <c r="H54" s="126">
        <v>2</v>
      </c>
      <c r="I54" s="126">
        <v>4</v>
      </c>
      <c r="J54" s="5"/>
      <c r="K54" s="5"/>
      <c r="L54" s="5"/>
    </row>
    <row r="55" spans="1:12" ht="15.95" customHeight="1">
      <c r="A55" s="5"/>
      <c r="B55" s="5"/>
      <c r="C55" s="5"/>
      <c r="D55" s="175"/>
      <c r="E55" s="126">
        <v>33</v>
      </c>
      <c r="F55" s="126">
        <v>12</v>
      </c>
      <c r="G55" s="126">
        <v>5</v>
      </c>
      <c r="H55" s="126">
        <v>4</v>
      </c>
      <c r="I55" s="126">
        <v>7</v>
      </c>
      <c r="J55" s="5"/>
      <c r="K55" s="5"/>
      <c r="L55" s="5"/>
    </row>
    <row r="56" spans="1:12" ht="15.95" customHeight="1">
      <c r="A56" s="5"/>
      <c r="B56" s="5"/>
      <c r="C56" s="5"/>
      <c r="D56" s="175"/>
      <c r="E56" s="126">
        <v>38</v>
      </c>
      <c r="F56" s="126">
        <v>18</v>
      </c>
      <c r="G56" s="126">
        <v>12</v>
      </c>
      <c r="H56" s="126">
        <v>8</v>
      </c>
      <c r="I56" s="126">
        <v>18</v>
      </c>
      <c r="J56" s="5"/>
      <c r="K56" s="5"/>
      <c r="L56" s="5"/>
    </row>
    <row r="57" spans="1:12" ht="15.95" customHeight="1">
      <c r="A57" s="5"/>
      <c r="B57" s="5"/>
      <c r="C57" s="5"/>
      <c r="D57" s="175"/>
      <c r="E57" s="126">
        <v>40</v>
      </c>
      <c r="F57" s="126">
        <v>22</v>
      </c>
      <c r="G57" s="126">
        <v>22</v>
      </c>
      <c r="H57" s="126">
        <v>12</v>
      </c>
      <c r="I57" s="126">
        <v>22</v>
      </c>
      <c r="J57" s="5"/>
      <c r="K57" s="5"/>
      <c r="L57" s="5"/>
    </row>
    <row r="58" spans="1:12" ht="15.95" customHeight="1">
      <c r="A58" s="5"/>
      <c r="B58" s="5"/>
      <c r="C58" s="5"/>
      <c r="D58" s="175"/>
      <c r="E58" s="126"/>
      <c r="F58" s="126">
        <v>25</v>
      </c>
      <c r="G58" s="126">
        <v>23</v>
      </c>
      <c r="H58" s="126">
        <v>23</v>
      </c>
      <c r="I58" s="126">
        <v>25</v>
      </c>
      <c r="J58" s="5"/>
      <c r="K58" s="5"/>
      <c r="L58" s="5"/>
    </row>
    <row r="59" spans="1:12" ht="15.95" customHeight="1">
      <c r="A59" s="5"/>
      <c r="B59" s="5"/>
      <c r="C59" s="5"/>
      <c r="D59" s="175"/>
      <c r="E59" s="126"/>
      <c r="F59" s="126">
        <v>33</v>
      </c>
      <c r="G59" s="126">
        <v>28</v>
      </c>
      <c r="H59" s="126">
        <v>28</v>
      </c>
      <c r="I59" s="126">
        <v>31</v>
      </c>
      <c r="J59" s="5"/>
      <c r="K59" s="5"/>
      <c r="L59" s="5"/>
    </row>
    <row r="60" spans="1:12" ht="15.95" customHeight="1">
      <c r="A60" s="5"/>
      <c r="B60" s="5"/>
      <c r="C60" s="5"/>
      <c r="D60" s="175"/>
      <c r="E60" s="126"/>
      <c r="F60" s="126">
        <v>38</v>
      </c>
      <c r="G60" s="126">
        <v>40</v>
      </c>
      <c r="H60" s="126">
        <v>40</v>
      </c>
      <c r="I60" s="126">
        <v>33</v>
      </c>
      <c r="J60" s="5"/>
      <c r="K60" s="5"/>
      <c r="L60" s="5"/>
    </row>
    <row r="61" spans="1:12" ht="15.95" customHeight="1">
      <c r="A61" s="5"/>
      <c r="B61" s="5"/>
      <c r="C61" s="5"/>
      <c r="D61" s="5"/>
      <c r="E61" s="127"/>
      <c r="F61" s="127"/>
      <c r="G61" s="127"/>
      <c r="H61" s="127"/>
      <c r="I61" s="127"/>
      <c r="J61" s="5"/>
      <c r="K61" s="5"/>
      <c r="L61" s="5"/>
    </row>
    <row r="62" spans="1:12" ht="15.95" customHeight="1">
      <c r="E62" s="128"/>
      <c r="F62" s="128"/>
      <c r="G62" s="128"/>
      <c r="H62" s="128"/>
      <c r="I62" s="128"/>
      <c r="J62" s="128"/>
    </row>
    <row r="63" spans="1:12" ht="18" customHeight="1">
      <c r="E63" s="128"/>
      <c r="F63" s="128"/>
      <c r="G63" s="128"/>
      <c r="H63" s="128"/>
      <c r="I63" s="128"/>
      <c r="J63" s="128"/>
    </row>
    <row r="64" spans="1:12" ht="18" customHeight="1">
      <c r="E64" s="128"/>
      <c r="F64" s="128"/>
      <c r="G64" s="128"/>
      <c r="H64" s="128"/>
      <c r="I64" s="128"/>
      <c r="J64" s="128"/>
    </row>
    <row r="65" spans="5:10" ht="18" customHeight="1">
      <c r="E65" s="128"/>
      <c r="F65" s="128"/>
      <c r="G65" s="128"/>
      <c r="H65" s="128"/>
      <c r="I65" s="128"/>
      <c r="J65" s="128"/>
    </row>
    <row r="66" spans="5:10" ht="18" customHeight="1">
      <c r="E66" s="128"/>
      <c r="F66" s="128"/>
      <c r="G66" s="128"/>
      <c r="H66" s="128"/>
      <c r="I66" s="128"/>
      <c r="J66" s="128"/>
    </row>
    <row r="67" spans="5:10" ht="18" customHeight="1">
      <c r="E67" s="128"/>
      <c r="F67" s="128"/>
      <c r="G67" s="128"/>
      <c r="H67" s="128"/>
      <c r="I67" s="128"/>
      <c r="J67" s="128"/>
    </row>
    <row r="68" spans="5:10" ht="18" customHeight="1">
      <c r="E68" s="128"/>
      <c r="F68" s="128"/>
      <c r="G68" s="128"/>
      <c r="H68" s="128"/>
      <c r="I68" s="128"/>
      <c r="J68" s="128"/>
    </row>
    <row r="69" spans="5:10" ht="18" customHeight="1">
      <c r="E69" s="128"/>
      <c r="F69" s="128"/>
      <c r="G69" s="128"/>
      <c r="H69" s="128"/>
      <c r="I69" s="128"/>
      <c r="J69" s="128"/>
    </row>
    <row r="70" spans="5:10" ht="18" customHeight="1">
      <c r="E70" s="128"/>
      <c r="F70" s="128"/>
      <c r="G70" s="128"/>
      <c r="H70" s="128"/>
      <c r="I70" s="128"/>
      <c r="J70" s="128"/>
    </row>
    <row r="71" spans="5:10" ht="18" customHeight="1">
      <c r="E71" s="128"/>
      <c r="F71" s="128"/>
      <c r="G71" s="128"/>
      <c r="H71" s="128"/>
      <c r="I71" s="128"/>
      <c r="J71" s="128"/>
    </row>
    <row r="72" spans="5:10" ht="18" customHeight="1">
      <c r="E72" s="128"/>
      <c r="F72" s="128"/>
      <c r="G72" s="128"/>
      <c r="H72" s="128"/>
      <c r="I72" s="128"/>
      <c r="J72" s="128"/>
    </row>
    <row r="73" spans="5:10" ht="18" customHeight="1">
      <c r="E73" s="128"/>
      <c r="F73" s="128"/>
      <c r="G73" s="128"/>
      <c r="H73" s="128"/>
      <c r="I73" s="128"/>
      <c r="J73" s="128"/>
    </row>
    <row r="74" spans="5:10" ht="18" customHeight="1">
      <c r="E74" s="128"/>
      <c r="F74" s="128"/>
      <c r="G74" s="128"/>
      <c r="H74" s="128"/>
      <c r="I74" s="128"/>
      <c r="J74" s="128"/>
    </row>
    <row r="75" spans="5:10" ht="18" customHeight="1">
      <c r="E75" s="128"/>
      <c r="F75" s="128"/>
      <c r="G75" s="128"/>
      <c r="H75" s="128"/>
      <c r="I75" s="128"/>
      <c r="J75" s="128"/>
    </row>
    <row r="76" spans="5:10" ht="18" customHeight="1">
      <c r="E76" s="128"/>
      <c r="F76" s="128"/>
      <c r="G76" s="128"/>
      <c r="H76" s="128"/>
      <c r="I76" s="128"/>
      <c r="J76" s="128"/>
    </row>
    <row r="77" spans="5:10" ht="18" customHeight="1">
      <c r="E77" s="128"/>
      <c r="F77" s="128"/>
      <c r="G77" s="128"/>
      <c r="H77" s="128"/>
      <c r="I77" s="128"/>
      <c r="J77" s="128"/>
    </row>
    <row r="78" spans="5:10" ht="18" customHeight="1">
      <c r="E78" s="128"/>
      <c r="F78" s="128"/>
      <c r="G78" s="128"/>
      <c r="H78" s="128"/>
      <c r="I78" s="128"/>
      <c r="J78" s="128"/>
    </row>
    <row r="79" spans="5:10" ht="18" customHeight="1">
      <c r="E79" s="128"/>
      <c r="F79" s="128"/>
      <c r="G79" s="128"/>
      <c r="H79" s="128"/>
      <c r="I79" s="128"/>
      <c r="J79" s="128"/>
    </row>
    <row r="80" spans="5:10" ht="18" customHeight="1">
      <c r="E80" s="128"/>
      <c r="F80" s="128"/>
      <c r="G80" s="128"/>
      <c r="H80" s="128"/>
      <c r="I80" s="128"/>
      <c r="J80" s="128"/>
    </row>
    <row r="81" spans="5:10" ht="18" customHeight="1">
      <c r="E81" s="128"/>
      <c r="F81" s="128"/>
      <c r="G81" s="128"/>
      <c r="H81" s="128"/>
      <c r="I81" s="128"/>
      <c r="J81" s="128"/>
    </row>
    <row r="82" spans="5:10" ht="18" customHeight="1">
      <c r="E82" s="128"/>
      <c r="F82" s="128"/>
      <c r="G82" s="128"/>
      <c r="H82" s="128"/>
      <c r="I82" s="128"/>
      <c r="J82" s="128"/>
    </row>
    <row r="83" spans="5:10" ht="18" customHeight="1">
      <c r="E83" s="128"/>
      <c r="F83" s="128"/>
      <c r="G83" s="128"/>
      <c r="H83" s="128"/>
      <c r="I83" s="128"/>
      <c r="J83" s="128"/>
    </row>
    <row r="84" spans="5:10" ht="18" customHeight="1">
      <c r="E84" s="128"/>
      <c r="F84" s="128"/>
      <c r="G84" s="128"/>
      <c r="H84" s="128"/>
      <c r="I84" s="128"/>
      <c r="J84" s="128"/>
    </row>
    <row r="85" spans="5:10" ht="18" customHeight="1">
      <c r="E85" s="128"/>
      <c r="F85" s="128"/>
      <c r="G85" s="128"/>
      <c r="H85" s="128"/>
      <c r="I85" s="128"/>
      <c r="J85" s="128"/>
    </row>
    <row r="86" spans="5:10" ht="18" customHeight="1">
      <c r="E86" s="128"/>
      <c r="F86" s="128"/>
      <c r="G86" s="128"/>
      <c r="H86" s="128"/>
      <c r="I86" s="128"/>
      <c r="J86" s="128"/>
    </row>
    <row r="87" spans="5:10" ht="18" customHeight="1">
      <c r="E87" s="128"/>
      <c r="F87" s="128"/>
      <c r="G87" s="128"/>
      <c r="H87" s="128"/>
      <c r="I87" s="128"/>
      <c r="J87" s="128"/>
    </row>
    <row r="88" spans="5:10" ht="18" customHeight="1">
      <c r="E88" s="128"/>
      <c r="F88" s="128"/>
      <c r="G88" s="128"/>
      <c r="H88" s="128"/>
      <c r="I88" s="128"/>
      <c r="J88" s="128"/>
    </row>
    <row r="89" spans="5:10" ht="18" customHeight="1">
      <c r="E89" s="128"/>
      <c r="F89" s="128"/>
      <c r="G89" s="128"/>
      <c r="H89" s="128"/>
      <c r="I89" s="128"/>
      <c r="J89" s="128"/>
    </row>
    <row r="90" spans="5:10" ht="18" customHeight="1">
      <c r="E90" s="128"/>
      <c r="F90" s="128"/>
      <c r="G90" s="128"/>
      <c r="H90" s="128"/>
      <c r="I90" s="128"/>
      <c r="J90" s="128"/>
    </row>
    <row r="91" spans="5:10" ht="18" customHeight="1">
      <c r="E91" s="128"/>
      <c r="F91" s="128"/>
      <c r="G91" s="128"/>
      <c r="H91" s="128"/>
      <c r="I91" s="128"/>
      <c r="J91" s="128"/>
    </row>
    <row r="92" spans="5:10" ht="18" customHeight="1">
      <c r="E92" s="128"/>
      <c r="F92" s="128"/>
      <c r="G92" s="128"/>
      <c r="H92" s="128"/>
      <c r="I92" s="128"/>
      <c r="J92" s="128"/>
    </row>
    <row r="93" spans="5:10" ht="18" customHeight="1">
      <c r="E93" s="128"/>
      <c r="F93" s="128"/>
      <c r="G93" s="128"/>
      <c r="H93" s="128"/>
      <c r="I93" s="128"/>
      <c r="J93" s="128"/>
    </row>
    <row r="94" spans="5:10" ht="18" customHeight="1">
      <c r="E94" s="128"/>
      <c r="F94" s="128"/>
      <c r="G94" s="128"/>
      <c r="H94" s="128"/>
      <c r="I94" s="128"/>
      <c r="J94" s="128"/>
    </row>
    <row r="95" spans="5:10" ht="18" customHeight="1">
      <c r="E95" s="128"/>
      <c r="F95" s="128"/>
      <c r="G95" s="128"/>
      <c r="H95" s="128"/>
      <c r="I95" s="128"/>
      <c r="J95" s="128"/>
    </row>
    <row r="96" spans="5:10" ht="18" customHeight="1">
      <c r="E96" s="128"/>
      <c r="F96" s="128"/>
      <c r="G96" s="128"/>
      <c r="H96" s="128"/>
      <c r="I96" s="128"/>
      <c r="J96" s="128"/>
    </row>
    <row r="97" spans="5:10" ht="18" customHeight="1">
      <c r="E97" s="128"/>
      <c r="F97" s="128"/>
      <c r="G97" s="128"/>
      <c r="H97" s="128"/>
      <c r="I97" s="128"/>
      <c r="J97" s="128"/>
    </row>
    <row r="98" spans="5:10" ht="18" customHeight="1">
      <c r="E98" s="128"/>
      <c r="F98" s="128"/>
      <c r="G98" s="128"/>
      <c r="H98" s="128"/>
      <c r="I98" s="128"/>
      <c r="J98" s="128"/>
    </row>
    <row r="99" spans="5:10" ht="18" customHeight="1">
      <c r="E99" s="128"/>
      <c r="F99" s="128"/>
      <c r="G99" s="128"/>
      <c r="H99" s="128"/>
      <c r="I99" s="128"/>
      <c r="J99" s="128"/>
    </row>
    <row r="100" spans="5:10" ht="18" customHeight="1">
      <c r="E100" s="128"/>
      <c r="F100" s="128"/>
      <c r="G100" s="128"/>
      <c r="H100" s="128"/>
      <c r="I100" s="128"/>
      <c r="J100" s="128"/>
    </row>
    <row r="101" spans="5:10" ht="18" customHeight="1">
      <c r="E101" s="128"/>
      <c r="F101" s="128"/>
      <c r="G101" s="128"/>
      <c r="H101" s="128"/>
      <c r="I101" s="128"/>
      <c r="J101" s="128"/>
    </row>
    <row r="102" spans="5:10" ht="18" customHeight="1">
      <c r="E102" s="128"/>
      <c r="F102" s="128"/>
      <c r="G102" s="128"/>
      <c r="H102" s="128"/>
      <c r="I102" s="128"/>
      <c r="J102" s="128"/>
    </row>
    <row r="103" spans="5:10" ht="18" customHeight="1">
      <c r="E103" s="128"/>
      <c r="F103" s="128"/>
      <c r="G103" s="128"/>
      <c r="H103" s="128"/>
      <c r="I103" s="128"/>
      <c r="J103" s="128"/>
    </row>
    <row r="104" spans="5:10" ht="18" customHeight="1">
      <c r="E104" s="128"/>
      <c r="F104" s="128"/>
      <c r="G104" s="128"/>
      <c r="H104" s="128"/>
      <c r="I104" s="128"/>
      <c r="J104" s="128"/>
    </row>
    <row r="105" spans="5:10" ht="18" customHeight="1">
      <c r="E105" s="128"/>
      <c r="F105" s="128"/>
      <c r="G105" s="128"/>
      <c r="H105" s="128"/>
      <c r="I105" s="128"/>
      <c r="J105" s="128"/>
    </row>
    <row r="106" spans="5:10" ht="18" customHeight="1">
      <c r="E106" s="128"/>
      <c r="F106" s="128"/>
      <c r="G106" s="128"/>
      <c r="H106" s="128"/>
      <c r="I106" s="128"/>
      <c r="J106" s="128"/>
    </row>
    <row r="107" spans="5:10" ht="18" customHeight="1">
      <c r="E107" s="128"/>
      <c r="F107" s="128"/>
      <c r="G107" s="128"/>
      <c r="H107" s="128"/>
      <c r="I107" s="128"/>
      <c r="J107" s="128"/>
    </row>
    <row r="108" spans="5:10" ht="18" customHeight="1">
      <c r="E108" s="128"/>
      <c r="F108" s="128"/>
      <c r="G108" s="128"/>
      <c r="H108" s="128"/>
      <c r="I108" s="128"/>
      <c r="J108" s="128"/>
    </row>
    <row r="109" spans="5:10" ht="18" customHeight="1">
      <c r="E109" s="128"/>
      <c r="F109" s="128"/>
      <c r="G109" s="128"/>
      <c r="H109" s="128"/>
      <c r="I109" s="128"/>
      <c r="J109" s="128"/>
    </row>
    <row r="110" spans="5:10" ht="18" customHeight="1">
      <c r="E110" s="128"/>
      <c r="F110" s="128"/>
      <c r="G110" s="128"/>
      <c r="H110" s="128"/>
      <c r="I110" s="128"/>
      <c r="J110" s="128"/>
    </row>
    <row r="111" spans="5:10" ht="18" customHeight="1">
      <c r="E111" s="128"/>
      <c r="F111" s="128"/>
      <c r="G111" s="128"/>
      <c r="H111" s="128"/>
      <c r="I111" s="128"/>
      <c r="J111" s="128"/>
    </row>
    <row r="112" spans="5:10" ht="18" customHeight="1">
      <c r="E112" s="128"/>
      <c r="F112" s="128"/>
      <c r="G112" s="128"/>
      <c r="H112" s="128"/>
      <c r="I112" s="128"/>
      <c r="J112" s="128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ortState ref="D21:K32">
    <sortCondition descending="1" ref="E21:E32"/>
  </sortState>
  <mergeCells count="20">
    <mergeCell ref="B2:K3"/>
    <mergeCell ref="B9:D12"/>
    <mergeCell ref="I9:K10"/>
    <mergeCell ref="I11:K12"/>
    <mergeCell ref="E5:H6"/>
    <mergeCell ref="B7:D8"/>
    <mergeCell ref="E7:H12"/>
    <mergeCell ref="B14:K15"/>
    <mergeCell ref="B17:F18"/>
    <mergeCell ref="B19:C20"/>
    <mergeCell ref="D19:D20"/>
    <mergeCell ref="E19:E20"/>
    <mergeCell ref="F19:F20"/>
    <mergeCell ref="G19:K19"/>
    <mergeCell ref="D53:D60"/>
    <mergeCell ref="E39:I39"/>
    <mergeCell ref="B34:K34"/>
    <mergeCell ref="B35:K35"/>
    <mergeCell ref="B36:K36"/>
    <mergeCell ref="B37:K37"/>
  </mergeCells>
  <pageMargins left="0.7" right="0.7" top="0.78740157499999996" bottom="0.78740157499999996" header="0.3" footer="0.3"/>
  <pageSetup paperSize="9" orientation="portrait" r:id="rId1"/>
  <ignoredErrors>
    <ignoredError sqref="E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2"/>
  <sheetViews>
    <sheetView tabSelected="1" topLeftCell="A52" zoomScale="102" zoomScaleNormal="102" workbookViewId="0">
      <selection activeCell="D70" sqref="D70"/>
    </sheetView>
  </sheetViews>
  <sheetFormatPr baseColWidth="10" defaultRowHeight="12.75"/>
  <cols>
    <col min="1" max="1" width="3" customWidth="1"/>
    <col min="2" max="2" width="7.28515625" style="1" customWidth="1"/>
    <col min="3" max="3" width="9" style="2" customWidth="1"/>
    <col min="4" max="4" width="25.7109375" style="1" customWidth="1"/>
    <col min="5" max="5" width="20.7109375" style="1" customWidth="1"/>
    <col min="6" max="6" width="8.7109375" style="1" customWidth="1"/>
    <col min="7" max="8" width="7.7109375" style="1" customWidth="1"/>
    <col min="9" max="9" width="8.7109375" style="3" customWidth="1"/>
    <col min="10" max="10" width="5.7109375" style="3" customWidth="1"/>
    <col min="11" max="15" width="3.7109375" style="3" customWidth="1"/>
    <col min="16" max="16" width="8.28515625" style="3" customWidth="1"/>
    <col min="17" max="17" width="5.7109375" style="4" customWidth="1"/>
    <col min="18" max="22" width="3.7109375" style="4" customWidth="1"/>
    <col min="23" max="23" width="10.7109375" style="1" customWidth="1"/>
    <col min="24" max="24" width="6.7109375" style="1" customWidth="1"/>
    <col min="25" max="25" width="8.7109375" style="1" customWidth="1"/>
    <col min="26" max="26" width="2.5703125" style="1" customWidth="1"/>
    <col min="27" max="27" width="5.7109375" customWidth="1"/>
  </cols>
  <sheetData>
    <row r="1" spans="1:28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"/>
      <c r="AB1" s="1"/>
    </row>
    <row r="2" spans="1:28" ht="26.25">
      <c r="A2" s="5"/>
      <c r="B2" s="233" t="s">
        <v>198</v>
      </c>
      <c r="C2" s="233"/>
      <c r="D2" s="233"/>
      <c r="E2" s="233"/>
      <c r="F2" s="234" t="s">
        <v>177</v>
      </c>
      <c r="G2" s="234"/>
      <c r="H2" s="234"/>
      <c r="I2" s="234"/>
      <c r="J2" s="234"/>
      <c r="K2" s="234"/>
      <c r="L2" s="234"/>
      <c r="M2" s="234"/>
      <c r="N2" s="234"/>
      <c r="O2" s="235" t="s">
        <v>153</v>
      </c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5"/>
      <c r="AA2" s="1"/>
      <c r="AB2" s="1"/>
    </row>
    <row r="3" spans="1:28" ht="27.75" customHeight="1">
      <c r="A3" s="5"/>
      <c r="B3" s="233"/>
      <c r="C3" s="233"/>
      <c r="D3" s="233"/>
      <c r="E3" s="233"/>
      <c r="F3" s="238" t="s">
        <v>178</v>
      </c>
      <c r="G3" s="238"/>
      <c r="H3" s="238"/>
      <c r="I3" s="238"/>
      <c r="J3" s="237" t="s">
        <v>0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6" t="s">
        <v>152</v>
      </c>
      <c r="V3" s="236"/>
      <c r="W3" s="236"/>
      <c r="X3" s="236"/>
      <c r="Y3" s="236"/>
      <c r="Z3" s="5"/>
      <c r="AA3" s="1"/>
      <c r="AB3" s="1"/>
    </row>
    <row r="4" spans="1:2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</row>
    <row r="5" spans="1:28" ht="18" customHeight="1">
      <c r="A5" s="5"/>
      <c r="B5" s="264" t="s">
        <v>175</v>
      </c>
      <c r="C5" s="264"/>
      <c r="D5" s="26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5"/>
      <c r="AA5" s="1"/>
      <c r="AB5" s="1"/>
    </row>
    <row r="6" spans="1:28" ht="18" customHeight="1" thickBot="1">
      <c r="A6" s="5"/>
      <c r="B6" s="264"/>
      <c r="C6" s="264"/>
      <c r="D6" s="264"/>
      <c r="E6" s="8"/>
      <c r="F6" s="254" t="s">
        <v>179</v>
      </c>
      <c r="G6" s="254"/>
      <c r="H6" s="25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55">
        <v>42686</v>
      </c>
      <c r="X6" s="255"/>
      <c r="Y6" s="255"/>
      <c r="Z6" s="5"/>
      <c r="AA6" s="1"/>
      <c r="AB6" s="1"/>
    </row>
    <row r="7" spans="1:28" ht="18" customHeight="1">
      <c r="A7" s="5"/>
      <c r="B7" s="258" t="s">
        <v>1</v>
      </c>
      <c r="C7" s="260" t="s">
        <v>2</v>
      </c>
      <c r="D7" s="239" t="s">
        <v>3</v>
      </c>
      <c r="E7" s="241" t="s">
        <v>4</v>
      </c>
      <c r="F7" s="256" t="s">
        <v>5</v>
      </c>
      <c r="G7" s="248" t="s">
        <v>6</v>
      </c>
      <c r="H7" s="249"/>
      <c r="I7" s="250" t="s">
        <v>7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2"/>
      <c r="W7" s="243" t="s">
        <v>8</v>
      </c>
      <c r="X7" s="244"/>
      <c r="Y7" s="245"/>
      <c r="Z7" s="5"/>
      <c r="AA7" s="1"/>
      <c r="AB7" s="1"/>
    </row>
    <row r="8" spans="1:28" ht="18" customHeight="1" thickBot="1">
      <c r="A8" s="5"/>
      <c r="B8" s="259"/>
      <c r="C8" s="261"/>
      <c r="D8" s="240"/>
      <c r="E8" s="242"/>
      <c r="F8" s="257"/>
      <c r="G8" s="87" t="s">
        <v>9</v>
      </c>
      <c r="H8" s="102" t="s">
        <v>10</v>
      </c>
      <c r="I8" s="94" t="s">
        <v>11</v>
      </c>
      <c r="J8" s="88" t="s">
        <v>1</v>
      </c>
      <c r="K8" s="89">
        <v>1</v>
      </c>
      <c r="L8" s="88">
        <v>2</v>
      </c>
      <c r="M8" s="103">
        <v>3</v>
      </c>
      <c r="N8" s="104">
        <v>4</v>
      </c>
      <c r="O8" s="105">
        <v>5</v>
      </c>
      <c r="P8" s="94" t="s">
        <v>12</v>
      </c>
      <c r="Q8" s="88" t="s">
        <v>1</v>
      </c>
      <c r="R8" s="89">
        <v>1</v>
      </c>
      <c r="S8" s="88">
        <v>2</v>
      </c>
      <c r="T8" s="103">
        <v>3</v>
      </c>
      <c r="U8" s="104">
        <v>4</v>
      </c>
      <c r="V8" s="105">
        <v>5</v>
      </c>
      <c r="W8" s="96" t="s">
        <v>13</v>
      </c>
      <c r="X8" s="97" t="s">
        <v>1</v>
      </c>
      <c r="Y8" s="98" t="s">
        <v>14</v>
      </c>
      <c r="Z8" s="5"/>
      <c r="AA8" s="1"/>
      <c r="AB8" s="1"/>
    </row>
    <row r="9" spans="1:28" ht="18" customHeight="1">
      <c r="A9" s="5"/>
      <c r="B9" s="100">
        <v>1</v>
      </c>
      <c r="C9" s="136">
        <f t="shared" ref="C9:C18" si="0">I9+P9</f>
        <v>603.85</v>
      </c>
      <c r="D9" s="46" t="s">
        <v>181</v>
      </c>
      <c r="E9" s="84" t="s">
        <v>174</v>
      </c>
      <c r="F9" s="84">
        <v>31</v>
      </c>
      <c r="G9" s="85"/>
      <c r="H9" s="101"/>
      <c r="I9" s="135">
        <f t="shared" ref="I9:I18" si="1">SUM(K9:O9)</f>
        <v>301.55</v>
      </c>
      <c r="J9" s="58">
        <v>1</v>
      </c>
      <c r="K9" s="49">
        <v>60</v>
      </c>
      <c r="L9" s="111">
        <v>60.55</v>
      </c>
      <c r="M9" s="111">
        <v>61</v>
      </c>
      <c r="N9" s="111">
        <v>61</v>
      </c>
      <c r="O9" s="112">
        <v>59</v>
      </c>
      <c r="P9" s="135">
        <f t="shared" ref="P9:P18" si="2">SUM(R9:V9)</f>
        <v>302.3</v>
      </c>
      <c r="Q9" s="58">
        <v>1</v>
      </c>
      <c r="R9" s="49">
        <v>60</v>
      </c>
      <c r="S9" s="111">
        <v>61.3</v>
      </c>
      <c r="T9" s="50">
        <v>60</v>
      </c>
      <c r="U9" s="50">
        <v>60</v>
      </c>
      <c r="V9" s="111">
        <v>61</v>
      </c>
      <c r="W9" s="108">
        <v>6.7370000000000001</v>
      </c>
      <c r="X9" s="109">
        <v>2</v>
      </c>
      <c r="Y9" s="64">
        <f>W9-$W$10</f>
        <v>0.12399999999999967</v>
      </c>
      <c r="Z9" s="5"/>
      <c r="AA9" s="1"/>
      <c r="AB9" s="9">
        <v>1</v>
      </c>
    </row>
    <row r="10" spans="1:28" ht="18" customHeight="1">
      <c r="A10" s="5"/>
      <c r="B10" s="70">
        <v>2</v>
      </c>
      <c r="C10" s="22">
        <f t="shared" si="0"/>
        <v>591.76</v>
      </c>
      <c r="D10" s="10" t="s">
        <v>180</v>
      </c>
      <c r="E10" s="63" t="s">
        <v>190</v>
      </c>
      <c r="F10" s="63">
        <v>25</v>
      </c>
      <c r="G10" s="26">
        <f>$C$9-C10</f>
        <v>12.090000000000032</v>
      </c>
      <c r="H10" s="71"/>
      <c r="I10" s="51">
        <f t="shared" si="1"/>
        <v>298.28999999999996</v>
      </c>
      <c r="J10" s="14">
        <v>2</v>
      </c>
      <c r="K10" s="67">
        <v>58.29</v>
      </c>
      <c r="L10" s="42">
        <v>58</v>
      </c>
      <c r="M10" s="114">
        <v>62</v>
      </c>
      <c r="N10" s="36">
        <v>60</v>
      </c>
      <c r="O10" s="37">
        <v>60</v>
      </c>
      <c r="P10" s="51">
        <f t="shared" si="2"/>
        <v>293.47000000000003</v>
      </c>
      <c r="Q10" s="14">
        <v>2</v>
      </c>
      <c r="R10" s="67">
        <v>58</v>
      </c>
      <c r="S10" s="36">
        <v>60</v>
      </c>
      <c r="T10" s="36">
        <v>60</v>
      </c>
      <c r="U10" s="42">
        <v>58.47</v>
      </c>
      <c r="V10" s="35">
        <v>57</v>
      </c>
      <c r="W10" s="32">
        <v>6.6130000000000004</v>
      </c>
      <c r="X10" s="62">
        <v>1</v>
      </c>
      <c r="Y10" s="65"/>
      <c r="Z10" s="5"/>
      <c r="AA10" s="1"/>
      <c r="AB10" s="14">
        <v>2</v>
      </c>
    </row>
    <row r="11" spans="1:28" ht="18" customHeight="1">
      <c r="A11" s="5"/>
      <c r="B11" s="70">
        <v>3</v>
      </c>
      <c r="C11" s="22">
        <f t="shared" si="0"/>
        <v>582.22</v>
      </c>
      <c r="D11" s="10" t="s">
        <v>183</v>
      </c>
      <c r="E11" s="84" t="s">
        <v>174</v>
      </c>
      <c r="F11" s="63">
        <v>18</v>
      </c>
      <c r="G11" s="26">
        <f t="shared" ref="G11:G18" si="3">$C$9-C11</f>
        <v>21.629999999999995</v>
      </c>
      <c r="H11" s="72">
        <f>C10-C11</f>
        <v>9.5399999999999636</v>
      </c>
      <c r="I11" s="51">
        <f t="shared" si="1"/>
        <v>291.51</v>
      </c>
      <c r="J11" s="13">
        <v>4</v>
      </c>
      <c r="K11" s="40">
        <v>58</v>
      </c>
      <c r="L11" s="42">
        <v>58</v>
      </c>
      <c r="M11" s="42">
        <v>58</v>
      </c>
      <c r="N11" s="50">
        <v>59.51</v>
      </c>
      <c r="O11" s="41">
        <v>58</v>
      </c>
      <c r="P11" s="51">
        <f t="shared" si="2"/>
        <v>290.70999999999998</v>
      </c>
      <c r="Q11" s="15">
        <v>3</v>
      </c>
      <c r="R11" s="40">
        <v>58</v>
      </c>
      <c r="S11" s="39">
        <v>59</v>
      </c>
      <c r="T11" s="39">
        <v>59</v>
      </c>
      <c r="U11" s="113">
        <v>58</v>
      </c>
      <c r="V11" s="35">
        <v>56.71</v>
      </c>
      <c r="W11" s="30">
        <v>6.907</v>
      </c>
      <c r="X11" s="13">
        <v>4</v>
      </c>
      <c r="Y11" s="64">
        <f>W11-$W$10</f>
        <v>0.29399999999999959</v>
      </c>
      <c r="Z11" s="5"/>
      <c r="AA11" s="1"/>
      <c r="AB11" s="15">
        <v>3</v>
      </c>
    </row>
    <row r="12" spans="1:28" ht="18" customHeight="1">
      <c r="A12" s="5"/>
      <c r="B12" s="70">
        <v>4</v>
      </c>
      <c r="C12" s="22">
        <f t="shared" si="0"/>
        <v>580.01</v>
      </c>
      <c r="D12" s="10" t="s">
        <v>187</v>
      </c>
      <c r="E12" s="63" t="s">
        <v>191</v>
      </c>
      <c r="F12" s="63">
        <v>5</v>
      </c>
      <c r="G12" s="26">
        <f t="shared" si="3"/>
        <v>23.840000000000032</v>
      </c>
      <c r="H12" s="72">
        <f t="shared" ref="H12:H18" si="4">C11-C12</f>
        <v>2.2100000000000364</v>
      </c>
      <c r="I12" s="51">
        <f t="shared" si="1"/>
        <v>291.78999999999996</v>
      </c>
      <c r="J12" s="15">
        <v>3</v>
      </c>
      <c r="K12" s="38">
        <v>58.79</v>
      </c>
      <c r="L12" s="39">
        <v>59</v>
      </c>
      <c r="M12" s="39">
        <v>59</v>
      </c>
      <c r="N12" s="39">
        <v>59</v>
      </c>
      <c r="O12" s="35">
        <v>56</v>
      </c>
      <c r="P12" s="51">
        <f t="shared" si="2"/>
        <v>288.22000000000003</v>
      </c>
      <c r="Q12" s="13">
        <v>5</v>
      </c>
      <c r="R12" s="40">
        <v>58.22</v>
      </c>
      <c r="S12" s="42">
        <v>58</v>
      </c>
      <c r="T12" s="42">
        <v>58</v>
      </c>
      <c r="U12" s="42">
        <v>58</v>
      </c>
      <c r="V12" s="35">
        <v>56</v>
      </c>
      <c r="W12" s="25">
        <v>7.0369999999999999</v>
      </c>
      <c r="X12" s="13">
        <v>8</v>
      </c>
      <c r="Y12" s="64">
        <f t="shared" ref="Y12:Y18" si="5">W12-$W$10</f>
        <v>0.42399999999999949</v>
      </c>
      <c r="Z12" s="5"/>
      <c r="AA12" s="1"/>
      <c r="AB12" s="13">
        <v>4</v>
      </c>
    </row>
    <row r="13" spans="1:28" ht="18" customHeight="1">
      <c r="A13" s="5"/>
      <c r="B13" s="70">
        <v>5</v>
      </c>
      <c r="C13" s="22">
        <f t="shared" si="0"/>
        <v>576.31999999999994</v>
      </c>
      <c r="D13" s="10" t="s">
        <v>182</v>
      </c>
      <c r="E13" s="63" t="s">
        <v>190</v>
      </c>
      <c r="F13" s="63">
        <v>28</v>
      </c>
      <c r="G13" s="26">
        <f t="shared" si="3"/>
        <v>27.530000000000086</v>
      </c>
      <c r="H13" s="72">
        <f t="shared" si="4"/>
        <v>3.6900000000000546</v>
      </c>
      <c r="I13" s="51">
        <f t="shared" si="1"/>
        <v>289.15999999999997</v>
      </c>
      <c r="J13" s="13">
        <v>5</v>
      </c>
      <c r="K13" s="40">
        <v>58</v>
      </c>
      <c r="L13" s="39">
        <v>59</v>
      </c>
      <c r="M13" s="36">
        <v>60</v>
      </c>
      <c r="N13" s="42">
        <v>58</v>
      </c>
      <c r="O13" s="35">
        <v>54.16</v>
      </c>
      <c r="P13" s="51">
        <f t="shared" si="2"/>
        <v>287.15999999999997</v>
      </c>
      <c r="Q13" s="13">
        <v>6</v>
      </c>
      <c r="R13" s="40">
        <v>58</v>
      </c>
      <c r="S13" s="42">
        <v>58</v>
      </c>
      <c r="T13" s="42">
        <v>58.16</v>
      </c>
      <c r="U13" s="42">
        <v>58</v>
      </c>
      <c r="V13" s="35">
        <v>55</v>
      </c>
      <c r="W13" s="32">
        <v>6.7830000000000004</v>
      </c>
      <c r="X13" s="15">
        <v>3</v>
      </c>
      <c r="Y13" s="64">
        <f t="shared" si="5"/>
        <v>0.16999999999999993</v>
      </c>
      <c r="Z13" s="5"/>
      <c r="AA13" s="1"/>
      <c r="AB13" s="13">
        <v>5</v>
      </c>
    </row>
    <row r="14" spans="1:28" ht="18" customHeight="1">
      <c r="A14" s="5"/>
      <c r="B14" s="70">
        <v>6</v>
      </c>
      <c r="C14" s="22">
        <f t="shared" si="0"/>
        <v>563.94000000000005</v>
      </c>
      <c r="D14" s="10" t="s">
        <v>186</v>
      </c>
      <c r="E14" s="63" t="s">
        <v>192</v>
      </c>
      <c r="F14" s="63">
        <v>1</v>
      </c>
      <c r="G14" s="26">
        <f t="shared" si="3"/>
        <v>39.909999999999968</v>
      </c>
      <c r="H14" s="72">
        <f t="shared" si="4"/>
        <v>12.379999999999882</v>
      </c>
      <c r="I14" s="51">
        <f t="shared" si="1"/>
        <v>282.11</v>
      </c>
      <c r="J14" s="13">
        <v>6</v>
      </c>
      <c r="K14" s="33">
        <v>56</v>
      </c>
      <c r="L14" s="34">
        <v>57</v>
      </c>
      <c r="M14" s="34">
        <v>57.11</v>
      </c>
      <c r="N14" s="42">
        <v>58</v>
      </c>
      <c r="O14" s="35">
        <v>54</v>
      </c>
      <c r="P14" s="51">
        <f t="shared" si="2"/>
        <v>281.83</v>
      </c>
      <c r="Q14" s="13">
        <v>8</v>
      </c>
      <c r="R14" s="33">
        <v>55</v>
      </c>
      <c r="S14" s="34">
        <v>56.83</v>
      </c>
      <c r="T14" s="34">
        <v>57</v>
      </c>
      <c r="U14" s="39">
        <v>59</v>
      </c>
      <c r="V14" s="35">
        <v>54</v>
      </c>
      <c r="W14" s="25">
        <v>7.0220000000000002</v>
      </c>
      <c r="X14" s="13">
        <v>7</v>
      </c>
      <c r="Y14" s="64">
        <f t="shared" si="5"/>
        <v>0.40899999999999981</v>
      </c>
      <c r="Z14" s="5"/>
      <c r="AA14" s="1"/>
      <c r="AB14" s="13">
        <v>6</v>
      </c>
    </row>
    <row r="15" spans="1:28" ht="18" customHeight="1">
      <c r="A15" s="5"/>
      <c r="B15" s="70">
        <v>7</v>
      </c>
      <c r="C15" s="22">
        <f t="shared" si="0"/>
        <v>561.71</v>
      </c>
      <c r="D15" s="10" t="s">
        <v>184</v>
      </c>
      <c r="E15" s="63" t="s">
        <v>171</v>
      </c>
      <c r="F15" s="63">
        <v>22</v>
      </c>
      <c r="G15" s="26">
        <f t="shared" si="3"/>
        <v>42.139999999999986</v>
      </c>
      <c r="H15" s="72">
        <f t="shared" si="4"/>
        <v>2.2300000000000182</v>
      </c>
      <c r="I15" s="51">
        <f t="shared" si="1"/>
        <v>277.25</v>
      </c>
      <c r="J15" s="13">
        <v>9</v>
      </c>
      <c r="K15" s="33">
        <v>55</v>
      </c>
      <c r="L15" s="34">
        <v>56</v>
      </c>
      <c r="M15" s="34">
        <v>57.25</v>
      </c>
      <c r="N15" s="34">
        <v>56</v>
      </c>
      <c r="O15" s="35">
        <v>53</v>
      </c>
      <c r="P15" s="51">
        <f t="shared" si="2"/>
        <v>284.45999999999998</v>
      </c>
      <c r="Q15" s="13">
        <v>7</v>
      </c>
      <c r="R15" s="33">
        <v>55</v>
      </c>
      <c r="S15" s="42">
        <v>58</v>
      </c>
      <c r="T15" s="42">
        <v>58</v>
      </c>
      <c r="U15" s="34">
        <v>57</v>
      </c>
      <c r="V15" s="35">
        <v>56.46</v>
      </c>
      <c r="W15" s="30">
        <v>6.9610000000000003</v>
      </c>
      <c r="X15" s="13">
        <v>5</v>
      </c>
      <c r="Y15" s="64">
        <f t="shared" si="5"/>
        <v>0.34799999999999986</v>
      </c>
      <c r="Z15" s="5"/>
      <c r="AA15" s="1"/>
      <c r="AB15" s="13">
        <v>7</v>
      </c>
    </row>
    <row r="16" spans="1:28" ht="18" customHeight="1">
      <c r="A16" s="5"/>
      <c r="B16" s="70">
        <v>8</v>
      </c>
      <c r="C16" s="22">
        <f t="shared" si="0"/>
        <v>561.29</v>
      </c>
      <c r="D16" s="16" t="s">
        <v>185</v>
      </c>
      <c r="E16" s="63" t="s">
        <v>191</v>
      </c>
      <c r="F16" s="63">
        <v>2</v>
      </c>
      <c r="G16" s="26">
        <f t="shared" si="3"/>
        <v>42.560000000000059</v>
      </c>
      <c r="H16" s="110">
        <f t="shared" si="4"/>
        <v>0.42000000000007276</v>
      </c>
      <c r="I16" s="51">
        <f t="shared" si="1"/>
        <v>280.83</v>
      </c>
      <c r="J16" s="13">
        <v>7</v>
      </c>
      <c r="K16" s="33">
        <v>56</v>
      </c>
      <c r="L16" s="34">
        <v>55</v>
      </c>
      <c r="M16" s="34">
        <v>57</v>
      </c>
      <c r="N16" s="34">
        <v>56.83</v>
      </c>
      <c r="O16" s="35">
        <v>56</v>
      </c>
      <c r="P16" s="51">
        <f t="shared" si="2"/>
        <v>280.46000000000004</v>
      </c>
      <c r="Q16" s="13">
        <v>9</v>
      </c>
      <c r="R16" s="33">
        <v>55</v>
      </c>
      <c r="S16" s="34">
        <v>57</v>
      </c>
      <c r="T16" s="34">
        <v>55</v>
      </c>
      <c r="U16" s="34">
        <v>57.46</v>
      </c>
      <c r="V16" s="35">
        <v>56</v>
      </c>
      <c r="W16" s="25">
        <v>7.0140000000000002</v>
      </c>
      <c r="X16" s="13">
        <v>6</v>
      </c>
      <c r="Y16" s="64">
        <f t="shared" si="5"/>
        <v>0.4009999999999998</v>
      </c>
      <c r="Z16" s="5"/>
      <c r="AA16" s="1"/>
      <c r="AB16" s="13">
        <v>8</v>
      </c>
    </row>
    <row r="17" spans="1:28" ht="18" customHeight="1">
      <c r="A17" s="5"/>
      <c r="B17" s="70">
        <v>9</v>
      </c>
      <c r="C17" s="22">
        <f t="shared" si="0"/>
        <v>559.31999999999994</v>
      </c>
      <c r="D17" s="10" t="s">
        <v>189</v>
      </c>
      <c r="E17" s="84" t="s">
        <v>174</v>
      </c>
      <c r="F17" s="63">
        <v>23</v>
      </c>
      <c r="G17" s="26">
        <f t="shared" si="3"/>
        <v>44.530000000000086</v>
      </c>
      <c r="H17" s="72">
        <f t="shared" si="4"/>
        <v>1.9700000000000273</v>
      </c>
      <c r="I17" s="51">
        <f t="shared" si="1"/>
        <v>279.25</v>
      </c>
      <c r="J17" s="13">
        <v>8</v>
      </c>
      <c r="K17" s="33">
        <v>56</v>
      </c>
      <c r="L17" s="34">
        <v>57.25</v>
      </c>
      <c r="M17" s="34">
        <v>56</v>
      </c>
      <c r="N17" s="34">
        <v>57</v>
      </c>
      <c r="O17" s="35">
        <v>53</v>
      </c>
      <c r="P17" s="51">
        <f t="shared" si="2"/>
        <v>280.07</v>
      </c>
      <c r="Q17" s="13">
        <v>10</v>
      </c>
      <c r="R17" s="33">
        <v>56.07</v>
      </c>
      <c r="S17" s="34">
        <v>56</v>
      </c>
      <c r="T17" s="34">
        <v>57</v>
      </c>
      <c r="U17" s="34">
        <v>56</v>
      </c>
      <c r="V17" s="35">
        <v>55</v>
      </c>
      <c r="W17" s="25">
        <v>7.1929999999999996</v>
      </c>
      <c r="X17" s="13">
        <v>10</v>
      </c>
      <c r="Y17" s="64">
        <f t="shared" si="5"/>
        <v>0.57999999999999918</v>
      </c>
      <c r="Z17" s="5"/>
      <c r="AA17" s="1"/>
      <c r="AB17" s="13">
        <v>9</v>
      </c>
    </row>
    <row r="18" spans="1:28" ht="18" customHeight="1">
      <c r="A18" s="5"/>
      <c r="B18" s="73">
        <v>10</v>
      </c>
      <c r="C18" s="74">
        <f t="shared" si="0"/>
        <v>552.55999999999995</v>
      </c>
      <c r="D18" s="47" t="s">
        <v>188</v>
      </c>
      <c r="E18" s="75" t="s">
        <v>193</v>
      </c>
      <c r="F18" s="75">
        <v>12</v>
      </c>
      <c r="G18" s="26">
        <f t="shared" si="3"/>
        <v>51.290000000000077</v>
      </c>
      <c r="H18" s="72">
        <f t="shared" si="4"/>
        <v>6.7599999999999909</v>
      </c>
      <c r="I18" s="51">
        <f t="shared" si="1"/>
        <v>262.3</v>
      </c>
      <c r="J18" s="13">
        <v>10</v>
      </c>
      <c r="K18" s="67">
        <v>58</v>
      </c>
      <c r="L18" s="34">
        <v>56</v>
      </c>
      <c r="M18" s="39">
        <v>59</v>
      </c>
      <c r="N18" s="34">
        <v>34</v>
      </c>
      <c r="O18" s="35">
        <v>55.3</v>
      </c>
      <c r="P18" s="51">
        <f t="shared" si="2"/>
        <v>290.26</v>
      </c>
      <c r="Q18" s="13">
        <v>4</v>
      </c>
      <c r="R18" s="45">
        <v>57</v>
      </c>
      <c r="S18" s="39">
        <v>59</v>
      </c>
      <c r="T18" s="39">
        <v>59.26</v>
      </c>
      <c r="U18" s="42">
        <v>58</v>
      </c>
      <c r="V18" s="35">
        <v>57</v>
      </c>
      <c r="W18" s="25">
        <v>7.1</v>
      </c>
      <c r="X18" s="13">
        <v>9</v>
      </c>
      <c r="Y18" s="64">
        <f t="shared" si="5"/>
        <v>0.48699999999999921</v>
      </c>
      <c r="Z18" s="5"/>
      <c r="AA18" s="1"/>
      <c r="AB18" s="13">
        <v>10</v>
      </c>
    </row>
    <row r="19" spans="1:28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46" t="s">
        <v>196</v>
      </c>
      <c r="Q19" s="246"/>
      <c r="R19" s="246"/>
      <c r="S19" s="246"/>
      <c r="T19" s="246"/>
      <c r="U19" s="246"/>
      <c r="V19" s="246"/>
      <c r="W19" s="20">
        <f>AVERAGE(W9:W18)</f>
        <v>6.9366999999999992</v>
      </c>
      <c r="X19" s="5"/>
      <c r="Y19" s="5"/>
      <c r="Z19" s="5"/>
      <c r="AA19" s="1"/>
      <c r="AB19" s="13">
        <v>11</v>
      </c>
    </row>
    <row r="20" spans="1:28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47" t="s">
        <v>23</v>
      </c>
      <c r="Q20" s="247"/>
      <c r="R20" s="247"/>
      <c r="S20" s="247"/>
      <c r="T20" s="247"/>
      <c r="U20" s="247"/>
      <c r="V20" s="247"/>
      <c r="W20" s="78">
        <f>120/W19</f>
        <v>17.299292170628686</v>
      </c>
      <c r="X20" s="5"/>
      <c r="Y20" s="5"/>
      <c r="Z20" s="5"/>
      <c r="AA20" s="1"/>
    </row>
    <row r="21" spans="1:28" ht="18" customHeight="1">
      <c r="A21" s="5"/>
      <c r="B21" s="263" t="s">
        <v>24</v>
      </c>
      <c r="C21" s="263"/>
      <c r="D21" s="26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5"/>
      <c r="AA21" s="1"/>
      <c r="AB21" s="1"/>
    </row>
    <row r="22" spans="1:28" ht="18" customHeight="1" thickBot="1">
      <c r="A22" s="5"/>
      <c r="B22" s="263"/>
      <c r="C22" s="263"/>
      <c r="D22" s="263"/>
      <c r="E22" s="8"/>
      <c r="F22" s="254" t="s">
        <v>197</v>
      </c>
      <c r="G22" s="254"/>
      <c r="H22" s="25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55">
        <v>42707</v>
      </c>
      <c r="X22" s="255"/>
      <c r="Y22" s="255"/>
      <c r="Z22" s="5"/>
      <c r="AA22" s="1"/>
      <c r="AB22" s="1"/>
    </row>
    <row r="23" spans="1:28" ht="18" customHeight="1">
      <c r="A23" s="5"/>
      <c r="B23" s="258" t="s">
        <v>1</v>
      </c>
      <c r="C23" s="260" t="s">
        <v>2</v>
      </c>
      <c r="D23" s="239" t="s">
        <v>3</v>
      </c>
      <c r="E23" s="241" t="s">
        <v>4</v>
      </c>
      <c r="F23" s="256" t="s">
        <v>5</v>
      </c>
      <c r="G23" s="248" t="s">
        <v>6</v>
      </c>
      <c r="H23" s="249"/>
      <c r="I23" s="250" t="s">
        <v>7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2"/>
      <c r="W23" s="243" t="s">
        <v>8</v>
      </c>
      <c r="X23" s="244"/>
      <c r="Y23" s="245"/>
      <c r="Z23" s="5"/>
      <c r="AA23" s="1"/>
      <c r="AB23" s="1"/>
    </row>
    <row r="24" spans="1:28" ht="18" customHeight="1" thickBot="1">
      <c r="A24" s="5"/>
      <c r="B24" s="259"/>
      <c r="C24" s="261"/>
      <c r="D24" s="240"/>
      <c r="E24" s="242"/>
      <c r="F24" s="257"/>
      <c r="G24" s="87" t="s">
        <v>9</v>
      </c>
      <c r="H24" s="107" t="s">
        <v>10</v>
      </c>
      <c r="I24" s="94" t="s">
        <v>11</v>
      </c>
      <c r="J24" s="88" t="s">
        <v>1</v>
      </c>
      <c r="K24" s="89">
        <v>1</v>
      </c>
      <c r="L24" s="90">
        <v>2</v>
      </c>
      <c r="M24" s="91">
        <v>3</v>
      </c>
      <c r="N24" s="92">
        <v>4</v>
      </c>
      <c r="O24" s="105">
        <v>5</v>
      </c>
      <c r="P24" s="90" t="s">
        <v>12</v>
      </c>
      <c r="Q24" s="88" t="s">
        <v>1</v>
      </c>
      <c r="R24" s="89">
        <v>1</v>
      </c>
      <c r="S24" s="90">
        <v>2</v>
      </c>
      <c r="T24" s="91">
        <v>3</v>
      </c>
      <c r="U24" s="92">
        <v>4</v>
      </c>
      <c r="V24" s="106">
        <v>5</v>
      </c>
      <c r="W24" s="96" t="s">
        <v>13</v>
      </c>
      <c r="X24" s="97" t="s">
        <v>1</v>
      </c>
      <c r="Y24" s="98" t="s">
        <v>14</v>
      </c>
      <c r="Z24" s="5"/>
      <c r="AA24" s="1"/>
      <c r="AB24" s="1"/>
    </row>
    <row r="25" spans="1:28" ht="18" customHeight="1">
      <c r="A25" s="5"/>
      <c r="B25" s="100">
        <v>1</v>
      </c>
      <c r="C25" s="136">
        <f t="shared" ref="C25:C30" si="6">I25+P25</f>
        <v>463.07</v>
      </c>
      <c r="D25" s="46" t="s">
        <v>181</v>
      </c>
      <c r="E25" s="84" t="s">
        <v>174</v>
      </c>
      <c r="F25" s="84">
        <v>1</v>
      </c>
      <c r="G25" s="85"/>
      <c r="H25" s="101"/>
      <c r="I25" s="135">
        <f t="shared" ref="I25:I31" si="7">SUM(K25:O25)</f>
        <v>232.99</v>
      </c>
      <c r="J25" s="58">
        <v>1</v>
      </c>
      <c r="K25" s="49">
        <v>46</v>
      </c>
      <c r="L25" s="114">
        <v>47.99</v>
      </c>
      <c r="M25" s="111">
        <v>47</v>
      </c>
      <c r="N25" s="50">
        <v>46</v>
      </c>
      <c r="O25" s="131">
        <v>46</v>
      </c>
      <c r="P25" s="135">
        <f t="shared" ref="P25:P31" si="8">SUM(R25:V25)</f>
        <v>230.07999999999998</v>
      </c>
      <c r="Q25" s="58">
        <v>1</v>
      </c>
      <c r="R25" s="49">
        <v>46</v>
      </c>
      <c r="S25" s="50">
        <v>46.08</v>
      </c>
      <c r="T25" s="111">
        <v>47</v>
      </c>
      <c r="U25" s="50">
        <v>46</v>
      </c>
      <c r="V25" s="133">
        <v>45</v>
      </c>
      <c r="W25" s="129">
        <v>8.7460000000000004</v>
      </c>
      <c r="X25" s="58">
        <v>1</v>
      </c>
      <c r="Y25" s="86"/>
      <c r="Z25" s="5"/>
      <c r="AA25" s="1"/>
      <c r="AB25" s="1"/>
    </row>
    <row r="26" spans="1:28" ht="18" customHeight="1">
      <c r="A26" s="5"/>
      <c r="B26" s="70">
        <v>2</v>
      </c>
      <c r="C26" s="22">
        <f t="shared" si="6"/>
        <v>451.69</v>
      </c>
      <c r="D26" s="10" t="s">
        <v>180</v>
      </c>
      <c r="E26" s="63" t="s">
        <v>190</v>
      </c>
      <c r="F26" s="63">
        <v>31</v>
      </c>
      <c r="G26" s="26">
        <f t="shared" ref="G26:G31" si="9">$C$25-C26</f>
        <v>11.379999999999995</v>
      </c>
      <c r="H26" s="71"/>
      <c r="I26" s="135">
        <f t="shared" si="7"/>
        <v>231.57</v>
      </c>
      <c r="J26" s="14">
        <v>2</v>
      </c>
      <c r="K26" s="49">
        <v>46</v>
      </c>
      <c r="L26" s="111">
        <v>47</v>
      </c>
      <c r="M26" s="111">
        <v>47</v>
      </c>
      <c r="N26" s="111">
        <v>46.57</v>
      </c>
      <c r="O26" s="133">
        <v>45</v>
      </c>
      <c r="P26" s="51">
        <f t="shared" si="8"/>
        <v>220.12</v>
      </c>
      <c r="Q26" s="15">
        <v>3</v>
      </c>
      <c r="R26" s="49">
        <v>46</v>
      </c>
      <c r="S26" s="39">
        <v>45</v>
      </c>
      <c r="T26" s="42">
        <v>44</v>
      </c>
      <c r="U26" s="34">
        <v>43.12</v>
      </c>
      <c r="V26" s="35">
        <v>42</v>
      </c>
      <c r="W26" s="30">
        <v>8.7710000000000008</v>
      </c>
      <c r="X26" s="14">
        <v>2</v>
      </c>
      <c r="Y26" s="130">
        <f t="shared" ref="Y26:Y31" si="10">W26-$W$25</f>
        <v>2.5000000000000355E-2</v>
      </c>
      <c r="Z26" s="5"/>
      <c r="AA26" s="1"/>
      <c r="AB26" s="1"/>
    </row>
    <row r="27" spans="1:28" ht="18" customHeight="1">
      <c r="A27" s="5"/>
      <c r="B27" s="70">
        <v>3</v>
      </c>
      <c r="C27" s="22">
        <f t="shared" si="6"/>
        <v>445.5</v>
      </c>
      <c r="D27" s="10" t="s">
        <v>183</v>
      </c>
      <c r="E27" s="84" t="s">
        <v>174</v>
      </c>
      <c r="F27" s="63">
        <v>40</v>
      </c>
      <c r="G27" s="26">
        <f t="shared" si="9"/>
        <v>17.569999999999993</v>
      </c>
      <c r="H27" s="72">
        <f>C26-C27</f>
        <v>6.1899999999999977</v>
      </c>
      <c r="I27" s="51">
        <f t="shared" si="7"/>
        <v>221.31</v>
      </c>
      <c r="J27" s="13">
        <v>4</v>
      </c>
      <c r="K27" s="38">
        <v>45</v>
      </c>
      <c r="L27" s="42">
        <v>44</v>
      </c>
      <c r="M27" s="42">
        <v>44</v>
      </c>
      <c r="N27" s="113">
        <v>44</v>
      </c>
      <c r="O27" s="41">
        <v>44.31</v>
      </c>
      <c r="P27" s="51">
        <f t="shared" si="8"/>
        <v>224.19</v>
      </c>
      <c r="Q27" s="14">
        <v>2</v>
      </c>
      <c r="R27" s="40">
        <v>44</v>
      </c>
      <c r="S27" s="39">
        <v>45</v>
      </c>
      <c r="T27" s="39">
        <v>45</v>
      </c>
      <c r="U27" s="134">
        <v>45</v>
      </c>
      <c r="V27" s="133">
        <v>45.19</v>
      </c>
      <c r="W27" s="25">
        <v>9.2200000000000006</v>
      </c>
      <c r="X27" s="13">
        <v>6</v>
      </c>
      <c r="Y27" s="64">
        <f t="shared" si="10"/>
        <v>0.4740000000000002</v>
      </c>
      <c r="Z27" s="5"/>
      <c r="AA27" s="1"/>
      <c r="AB27" s="1"/>
    </row>
    <row r="28" spans="1:28" ht="18" customHeight="1">
      <c r="A28" s="5"/>
      <c r="B28" s="70">
        <v>4</v>
      </c>
      <c r="C28" s="22">
        <f t="shared" si="6"/>
        <v>442.65</v>
      </c>
      <c r="D28" s="10" t="s">
        <v>184</v>
      </c>
      <c r="E28" s="63" t="s">
        <v>171</v>
      </c>
      <c r="F28" s="63">
        <v>23</v>
      </c>
      <c r="G28" s="26">
        <f t="shared" si="9"/>
        <v>20.420000000000016</v>
      </c>
      <c r="H28" s="72">
        <f>C27-C28</f>
        <v>2.8500000000000227</v>
      </c>
      <c r="I28" s="51">
        <f t="shared" si="7"/>
        <v>224.09</v>
      </c>
      <c r="J28" s="15">
        <v>3</v>
      </c>
      <c r="K28" s="132">
        <v>46</v>
      </c>
      <c r="L28" s="42">
        <v>44</v>
      </c>
      <c r="M28" s="39">
        <v>45</v>
      </c>
      <c r="N28" s="39">
        <v>45</v>
      </c>
      <c r="O28" s="41">
        <v>44.09</v>
      </c>
      <c r="P28" s="51">
        <f t="shared" si="8"/>
        <v>218.56</v>
      </c>
      <c r="Q28" s="13">
        <v>4</v>
      </c>
      <c r="R28" s="132">
        <v>45.56</v>
      </c>
      <c r="S28" s="36">
        <v>46</v>
      </c>
      <c r="T28" s="39">
        <v>45</v>
      </c>
      <c r="U28" s="42">
        <v>44</v>
      </c>
      <c r="V28" s="35">
        <v>38</v>
      </c>
      <c r="W28" s="25">
        <v>9</v>
      </c>
      <c r="X28" s="15">
        <v>3</v>
      </c>
      <c r="Y28" s="64">
        <f t="shared" si="10"/>
        <v>0.25399999999999956</v>
      </c>
      <c r="Z28" s="5"/>
      <c r="AA28" s="1"/>
      <c r="AB28" s="1"/>
    </row>
    <row r="29" spans="1:28" ht="18" customHeight="1">
      <c r="A29" s="5"/>
      <c r="B29" s="70">
        <v>5</v>
      </c>
      <c r="C29" s="22">
        <f t="shared" si="6"/>
        <v>435.62</v>
      </c>
      <c r="D29" s="10" t="s">
        <v>206</v>
      </c>
      <c r="E29" s="63" t="s">
        <v>201</v>
      </c>
      <c r="F29" s="63">
        <v>2</v>
      </c>
      <c r="G29" s="26">
        <f t="shared" si="9"/>
        <v>27.449999999999989</v>
      </c>
      <c r="H29" s="72">
        <f>C28-C29</f>
        <v>7.0299999999999727</v>
      </c>
      <c r="I29" s="51">
        <f t="shared" si="7"/>
        <v>218.44</v>
      </c>
      <c r="J29" s="13">
        <v>5</v>
      </c>
      <c r="K29" s="33">
        <v>43</v>
      </c>
      <c r="L29" s="42">
        <v>44</v>
      </c>
      <c r="M29" s="39">
        <v>45.44</v>
      </c>
      <c r="N29" s="34">
        <v>43</v>
      </c>
      <c r="O29" s="35">
        <v>43</v>
      </c>
      <c r="P29" s="51">
        <f t="shared" si="8"/>
        <v>217.18</v>
      </c>
      <c r="Q29" s="13">
        <v>5</v>
      </c>
      <c r="R29" s="33">
        <v>43</v>
      </c>
      <c r="S29" s="42">
        <v>44</v>
      </c>
      <c r="T29" s="42">
        <v>44.18</v>
      </c>
      <c r="U29" s="34">
        <v>43</v>
      </c>
      <c r="V29" s="35">
        <v>43</v>
      </c>
      <c r="W29" s="25">
        <v>9.0760000000000005</v>
      </c>
      <c r="X29" s="13">
        <v>4</v>
      </c>
      <c r="Y29" s="64">
        <f t="shared" si="10"/>
        <v>0.33000000000000007</v>
      </c>
      <c r="Z29" s="5"/>
      <c r="AA29" s="1"/>
      <c r="AB29" s="1"/>
    </row>
    <row r="30" spans="1:28" ht="18" customHeight="1">
      <c r="A30" s="5"/>
      <c r="B30" s="70">
        <v>6</v>
      </c>
      <c r="C30" s="22">
        <f t="shared" si="6"/>
        <v>395.7</v>
      </c>
      <c r="D30" s="10" t="s">
        <v>189</v>
      </c>
      <c r="E30" s="84" t="s">
        <v>174</v>
      </c>
      <c r="F30" s="63">
        <v>28</v>
      </c>
      <c r="G30" s="26">
        <f t="shared" si="9"/>
        <v>67.37</v>
      </c>
      <c r="H30" s="72">
        <f>C29-C30</f>
        <v>39.920000000000016</v>
      </c>
      <c r="I30" s="51">
        <f t="shared" si="7"/>
        <v>208.26</v>
      </c>
      <c r="J30" s="13">
        <v>6</v>
      </c>
      <c r="K30" s="33">
        <v>42.26</v>
      </c>
      <c r="L30" s="34">
        <v>42</v>
      </c>
      <c r="M30" s="34">
        <v>41</v>
      </c>
      <c r="N30" s="34">
        <v>42</v>
      </c>
      <c r="O30" s="35">
        <v>41</v>
      </c>
      <c r="P30" s="51">
        <f t="shared" si="8"/>
        <v>187.44</v>
      </c>
      <c r="Q30" s="13">
        <v>7</v>
      </c>
      <c r="R30" s="33">
        <v>42</v>
      </c>
      <c r="S30" s="34">
        <v>41</v>
      </c>
      <c r="T30" s="34">
        <v>43</v>
      </c>
      <c r="U30" s="34">
        <v>19</v>
      </c>
      <c r="V30" s="35">
        <v>42.44</v>
      </c>
      <c r="W30" s="25">
        <v>9.5760000000000005</v>
      </c>
      <c r="X30" s="13">
        <v>7</v>
      </c>
      <c r="Y30" s="64">
        <f t="shared" si="10"/>
        <v>0.83000000000000007</v>
      </c>
      <c r="Z30" s="5"/>
      <c r="AA30" s="1"/>
      <c r="AB30" s="1"/>
    </row>
    <row r="31" spans="1:28" ht="18" customHeight="1">
      <c r="A31" s="5"/>
      <c r="B31" s="70">
        <v>7</v>
      </c>
      <c r="C31" s="22">
        <f>P31</f>
        <v>214.69</v>
      </c>
      <c r="D31" s="10" t="s">
        <v>182</v>
      </c>
      <c r="E31" s="63" t="s">
        <v>200</v>
      </c>
      <c r="F31" s="63">
        <v>5</v>
      </c>
      <c r="G31" s="26">
        <f t="shared" si="9"/>
        <v>248.38</v>
      </c>
      <c r="H31" s="72">
        <f>C30-C31</f>
        <v>181.01</v>
      </c>
      <c r="I31" s="51">
        <f t="shared" si="7"/>
        <v>185.1</v>
      </c>
      <c r="J31" s="13">
        <v>7</v>
      </c>
      <c r="K31" s="33">
        <v>40</v>
      </c>
      <c r="L31" s="42">
        <v>44</v>
      </c>
      <c r="M31" s="42">
        <v>44</v>
      </c>
      <c r="N31" s="34">
        <v>43</v>
      </c>
      <c r="O31" s="35">
        <v>14.1</v>
      </c>
      <c r="P31" s="51">
        <f t="shared" si="8"/>
        <v>214.69</v>
      </c>
      <c r="Q31" s="13">
        <v>6</v>
      </c>
      <c r="R31" s="33">
        <v>41</v>
      </c>
      <c r="S31" s="39">
        <v>45</v>
      </c>
      <c r="T31" s="42">
        <v>44</v>
      </c>
      <c r="U31" s="34">
        <v>41</v>
      </c>
      <c r="V31" s="41">
        <v>43.69</v>
      </c>
      <c r="W31" s="25">
        <v>9.1820000000000004</v>
      </c>
      <c r="X31" s="13">
        <v>5</v>
      </c>
      <c r="Y31" s="64">
        <f t="shared" si="10"/>
        <v>0.43599999999999994</v>
      </c>
      <c r="Z31" s="5"/>
      <c r="AA31" s="1"/>
      <c r="AB31" s="1"/>
    </row>
    <row r="32" spans="1:28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62" t="s">
        <v>196</v>
      </c>
      <c r="Q32" s="262"/>
      <c r="R32" s="262"/>
      <c r="S32" s="262"/>
      <c r="T32" s="262"/>
      <c r="U32" s="262"/>
      <c r="V32" s="262"/>
      <c r="W32" s="20">
        <f>AVERAGE(W25:W31)</f>
        <v>9.0815714285714293</v>
      </c>
      <c r="X32" s="5"/>
      <c r="Y32" s="5"/>
      <c r="Z32" s="5"/>
      <c r="AA32" s="1"/>
      <c r="AB32" s="1"/>
    </row>
    <row r="33" spans="1:28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47" t="s">
        <v>23</v>
      </c>
      <c r="Q33" s="247"/>
      <c r="R33" s="247"/>
      <c r="S33" s="247"/>
      <c r="T33" s="247"/>
      <c r="U33" s="247"/>
      <c r="V33" s="247"/>
      <c r="W33" s="78">
        <f>120/W32</f>
        <v>13.213572226329614</v>
      </c>
      <c r="X33" s="5"/>
      <c r="Y33" s="5"/>
      <c r="Z33" s="5"/>
      <c r="AA33" s="1"/>
      <c r="AB33" s="1"/>
    </row>
    <row r="34" spans="1:28" ht="18" customHeight="1">
      <c r="A34" s="5"/>
      <c r="B34" s="266" t="s">
        <v>150</v>
      </c>
      <c r="C34" s="266"/>
      <c r="D34" s="26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"/>
      <c r="AA34" s="1"/>
      <c r="AB34" s="1"/>
    </row>
    <row r="35" spans="1:28" ht="18" customHeight="1" thickBot="1">
      <c r="A35" s="5"/>
      <c r="B35" s="266"/>
      <c r="C35" s="266"/>
      <c r="D35" s="266"/>
      <c r="E35" s="8"/>
      <c r="F35" s="254" t="s">
        <v>202</v>
      </c>
      <c r="G35" s="254"/>
      <c r="H35" s="25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55">
        <v>42742</v>
      </c>
      <c r="X35" s="255"/>
      <c r="Y35" s="255"/>
      <c r="Z35" s="5"/>
      <c r="AA35" s="1"/>
      <c r="AB35" s="1"/>
    </row>
    <row r="36" spans="1:28" ht="18" customHeight="1">
      <c r="A36" s="5"/>
      <c r="B36" s="258" t="s">
        <v>1</v>
      </c>
      <c r="C36" s="260" t="s">
        <v>2</v>
      </c>
      <c r="D36" s="239" t="s">
        <v>3</v>
      </c>
      <c r="E36" s="241" t="s">
        <v>4</v>
      </c>
      <c r="F36" s="256" t="s">
        <v>5</v>
      </c>
      <c r="G36" s="303" t="s">
        <v>6</v>
      </c>
      <c r="H36" s="304"/>
      <c r="I36" s="251" t="s">
        <v>7</v>
      </c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65"/>
      <c r="W36" s="243" t="s">
        <v>8</v>
      </c>
      <c r="X36" s="244"/>
      <c r="Y36" s="245"/>
      <c r="Z36" s="5"/>
      <c r="AA36" s="1"/>
      <c r="AB36" s="1"/>
    </row>
    <row r="37" spans="1:28" ht="18" customHeight="1" thickBot="1">
      <c r="A37" s="5"/>
      <c r="B37" s="259"/>
      <c r="C37" s="261"/>
      <c r="D37" s="240"/>
      <c r="E37" s="242"/>
      <c r="F37" s="257"/>
      <c r="G37" s="87" t="s">
        <v>9</v>
      </c>
      <c r="H37" s="99" t="s">
        <v>10</v>
      </c>
      <c r="I37" s="90" t="s">
        <v>11</v>
      </c>
      <c r="J37" s="88" t="s">
        <v>1</v>
      </c>
      <c r="K37" s="89">
        <v>1</v>
      </c>
      <c r="L37" s="90">
        <v>2</v>
      </c>
      <c r="M37" s="91">
        <v>3</v>
      </c>
      <c r="N37" s="92">
        <v>4</v>
      </c>
      <c r="O37" s="93">
        <v>5</v>
      </c>
      <c r="P37" s="94" t="s">
        <v>12</v>
      </c>
      <c r="Q37" s="88" t="s">
        <v>1</v>
      </c>
      <c r="R37" s="89">
        <v>1</v>
      </c>
      <c r="S37" s="90">
        <v>2</v>
      </c>
      <c r="T37" s="91">
        <v>3</v>
      </c>
      <c r="U37" s="92">
        <v>4</v>
      </c>
      <c r="V37" s="298">
        <v>5</v>
      </c>
      <c r="W37" s="96" t="s">
        <v>13</v>
      </c>
      <c r="X37" s="97" t="s">
        <v>1</v>
      </c>
      <c r="Y37" s="98" t="s">
        <v>14</v>
      </c>
      <c r="Z37" s="5"/>
      <c r="AA37" s="1"/>
      <c r="AB37" s="1"/>
    </row>
    <row r="38" spans="1:28" ht="18" customHeight="1">
      <c r="A38" s="5"/>
      <c r="B38" s="100">
        <v>1</v>
      </c>
      <c r="C38" s="136">
        <f t="shared" ref="C38:C44" si="11">I38+P38</f>
        <v>516.92000000000007</v>
      </c>
      <c r="D38" s="10" t="s">
        <v>180</v>
      </c>
      <c r="E38" s="63" t="s">
        <v>190</v>
      </c>
      <c r="F38" s="84">
        <v>7</v>
      </c>
      <c r="G38" s="85"/>
      <c r="H38" s="101"/>
      <c r="I38" s="299">
        <f t="shared" ref="I38:I44" si="12">SUM(K38:O38)</f>
        <v>259.16000000000003</v>
      </c>
      <c r="J38" s="149">
        <v>1</v>
      </c>
      <c r="K38" s="296">
        <v>52.2</v>
      </c>
      <c r="L38" s="296">
        <v>52.05</v>
      </c>
      <c r="M38" s="296">
        <v>52.47</v>
      </c>
      <c r="N38" s="297">
        <v>51.37</v>
      </c>
      <c r="O38" s="297">
        <v>51.07</v>
      </c>
      <c r="P38" s="157">
        <f t="shared" ref="P38:P44" si="13">SUM(R38:V38)</f>
        <v>257.76</v>
      </c>
      <c r="Q38" s="149">
        <v>1</v>
      </c>
      <c r="R38" s="297">
        <v>51</v>
      </c>
      <c r="S38" s="296">
        <v>51.76</v>
      </c>
      <c r="T38" s="296">
        <v>52</v>
      </c>
      <c r="U38" s="296">
        <v>52</v>
      </c>
      <c r="V38" s="297">
        <v>51</v>
      </c>
      <c r="W38" s="129">
        <v>7.8280000000000003</v>
      </c>
      <c r="X38" s="58">
        <v>1</v>
      </c>
      <c r="Y38" s="86"/>
      <c r="Z38" s="5"/>
      <c r="AA38" s="1"/>
      <c r="AB38" s="1"/>
    </row>
    <row r="39" spans="1:28" ht="18" customHeight="1">
      <c r="A39" s="5"/>
      <c r="B39" s="70">
        <v>2</v>
      </c>
      <c r="C39" s="137">
        <f t="shared" si="11"/>
        <v>512.64</v>
      </c>
      <c r="D39" s="46" t="s">
        <v>181</v>
      </c>
      <c r="E39" s="84" t="s">
        <v>174</v>
      </c>
      <c r="F39" s="63">
        <v>25</v>
      </c>
      <c r="G39" s="26">
        <f t="shared" ref="G39:G44" si="14">$C$38-C39</f>
        <v>4.2800000000000864</v>
      </c>
      <c r="H39" s="71"/>
      <c r="I39" s="300">
        <f t="shared" si="12"/>
        <v>258.20999999999998</v>
      </c>
      <c r="J39" s="145">
        <v>2</v>
      </c>
      <c r="K39" s="292">
        <v>49.95</v>
      </c>
      <c r="L39" s="290">
        <v>52.26</v>
      </c>
      <c r="M39" s="290">
        <v>52.47</v>
      </c>
      <c r="N39" s="290">
        <v>52.33</v>
      </c>
      <c r="O39" s="291">
        <v>51.2</v>
      </c>
      <c r="P39" s="158">
        <f t="shared" si="13"/>
        <v>254.43</v>
      </c>
      <c r="Q39" s="145">
        <v>2</v>
      </c>
      <c r="R39" s="292">
        <v>50</v>
      </c>
      <c r="S39" s="291">
        <v>51</v>
      </c>
      <c r="T39" s="290">
        <v>52</v>
      </c>
      <c r="U39" s="291">
        <v>51.43</v>
      </c>
      <c r="V39" s="292">
        <v>50</v>
      </c>
      <c r="W39" s="30">
        <v>7.8410000000000002</v>
      </c>
      <c r="X39" s="14">
        <v>2</v>
      </c>
      <c r="Y39" s="130">
        <f>W39-$W$38</f>
        <v>1.2999999999999901E-2</v>
      </c>
      <c r="Z39" s="5"/>
      <c r="AA39" s="1"/>
      <c r="AB39" s="1"/>
    </row>
    <row r="40" spans="1:28" ht="18" customHeight="1">
      <c r="A40" s="5"/>
      <c r="B40" s="70">
        <v>3</v>
      </c>
      <c r="C40" s="137">
        <f t="shared" si="11"/>
        <v>509.89</v>
      </c>
      <c r="D40" s="10" t="s">
        <v>187</v>
      </c>
      <c r="E40" s="63" t="s">
        <v>191</v>
      </c>
      <c r="F40" s="63">
        <v>31</v>
      </c>
      <c r="G40" s="26">
        <f t="shared" si="14"/>
        <v>7.0300000000000864</v>
      </c>
      <c r="H40" s="72">
        <f t="shared" ref="H40:H44" si="15">C39-C40</f>
        <v>2.75</v>
      </c>
      <c r="I40" s="300">
        <f t="shared" si="12"/>
        <v>256.13</v>
      </c>
      <c r="J40" s="146">
        <v>3</v>
      </c>
      <c r="K40" s="291">
        <v>51</v>
      </c>
      <c r="L40" s="290">
        <v>51.63</v>
      </c>
      <c r="M40" s="290">
        <v>52.39</v>
      </c>
      <c r="N40" s="291">
        <v>50.53</v>
      </c>
      <c r="O40" s="291">
        <v>50.58</v>
      </c>
      <c r="P40" s="158">
        <f t="shared" si="13"/>
        <v>253.76</v>
      </c>
      <c r="Q40" s="146">
        <v>3</v>
      </c>
      <c r="R40" s="291">
        <v>50.76</v>
      </c>
      <c r="S40" s="291">
        <v>51</v>
      </c>
      <c r="T40" s="291">
        <v>51</v>
      </c>
      <c r="U40" s="291">
        <v>51</v>
      </c>
      <c r="V40" s="292">
        <v>50</v>
      </c>
      <c r="W40" s="30">
        <v>7.9749999999999996</v>
      </c>
      <c r="X40" s="15">
        <v>3</v>
      </c>
      <c r="Y40" s="64">
        <f t="shared" ref="Y40:Y44" si="16">W40-$W$38</f>
        <v>0.14699999999999935</v>
      </c>
      <c r="Z40" s="5"/>
      <c r="AA40" s="1"/>
      <c r="AB40" s="1"/>
    </row>
    <row r="41" spans="1:28" ht="18" customHeight="1">
      <c r="A41" s="5"/>
      <c r="B41" s="70">
        <v>4</v>
      </c>
      <c r="C41" s="22">
        <f t="shared" si="11"/>
        <v>499.49</v>
      </c>
      <c r="D41" s="10" t="s">
        <v>184</v>
      </c>
      <c r="E41" s="63" t="s">
        <v>112</v>
      </c>
      <c r="F41" s="63">
        <v>4</v>
      </c>
      <c r="G41" s="26">
        <f t="shared" si="14"/>
        <v>17.430000000000064</v>
      </c>
      <c r="H41" s="72">
        <f t="shared" si="15"/>
        <v>10.399999999999977</v>
      </c>
      <c r="I41" s="301">
        <f t="shared" si="12"/>
        <v>248.13</v>
      </c>
      <c r="J41" s="147">
        <v>4</v>
      </c>
      <c r="K41" s="293">
        <v>48.96</v>
      </c>
      <c r="L41" s="292">
        <v>49.89</v>
      </c>
      <c r="M41" s="292">
        <v>50</v>
      </c>
      <c r="N41" s="292">
        <v>50.42</v>
      </c>
      <c r="O41" s="293">
        <v>48.86</v>
      </c>
      <c r="P41" s="158">
        <f t="shared" si="13"/>
        <v>251.36</v>
      </c>
      <c r="Q41" s="147">
        <v>4</v>
      </c>
      <c r="R41" s="292">
        <v>50</v>
      </c>
      <c r="S41" s="292">
        <v>50</v>
      </c>
      <c r="T41" s="291">
        <v>51</v>
      </c>
      <c r="U41" s="292">
        <v>50</v>
      </c>
      <c r="V41" s="292">
        <v>50.36</v>
      </c>
      <c r="W41" s="25">
        <v>8.1470000000000002</v>
      </c>
      <c r="X41" s="13">
        <v>4</v>
      </c>
      <c r="Y41" s="64">
        <f t="shared" si="16"/>
        <v>0.31899999999999995</v>
      </c>
      <c r="Z41" s="5"/>
      <c r="AA41" s="1"/>
      <c r="AB41" s="1"/>
    </row>
    <row r="42" spans="1:28" ht="18" customHeight="1">
      <c r="A42" s="5"/>
      <c r="B42" s="70">
        <v>5</v>
      </c>
      <c r="C42" s="22">
        <f t="shared" si="11"/>
        <v>493.24</v>
      </c>
      <c r="D42" s="10" t="s">
        <v>183</v>
      </c>
      <c r="E42" s="84" t="s">
        <v>174</v>
      </c>
      <c r="F42" s="63">
        <v>38</v>
      </c>
      <c r="G42" s="26">
        <f t="shared" si="14"/>
        <v>23.680000000000064</v>
      </c>
      <c r="H42" s="72">
        <f t="shared" si="15"/>
        <v>6.25</v>
      </c>
      <c r="I42" s="301">
        <f t="shared" si="12"/>
        <v>244.91</v>
      </c>
      <c r="J42" s="147">
        <v>5</v>
      </c>
      <c r="K42" s="293">
        <v>49</v>
      </c>
      <c r="L42" s="292">
        <v>50.14</v>
      </c>
      <c r="M42" s="292">
        <v>49.64</v>
      </c>
      <c r="N42" s="293">
        <v>48.86</v>
      </c>
      <c r="O42" s="294">
        <v>47.27</v>
      </c>
      <c r="P42" s="144">
        <f t="shared" si="13"/>
        <v>248.32999999999998</v>
      </c>
      <c r="Q42" s="147">
        <v>5</v>
      </c>
      <c r="R42" s="292">
        <v>50</v>
      </c>
      <c r="S42" s="291">
        <v>51</v>
      </c>
      <c r="T42" s="292">
        <v>50.33</v>
      </c>
      <c r="U42" s="293">
        <v>49</v>
      </c>
      <c r="V42" s="295">
        <v>48</v>
      </c>
      <c r="W42" s="25">
        <v>8.1639999999999997</v>
      </c>
      <c r="X42" s="13">
        <v>5</v>
      </c>
      <c r="Y42" s="64">
        <f t="shared" si="16"/>
        <v>0.33599999999999941</v>
      </c>
      <c r="Z42" s="5"/>
      <c r="AA42" s="1"/>
    </row>
    <row r="43" spans="1:28" ht="18" customHeight="1">
      <c r="A43" s="5"/>
      <c r="B43" s="70">
        <v>6</v>
      </c>
      <c r="C43" s="22">
        <f t="shared" si="11"/>
        <v>479.31</v>
      </c>
      <c r="D43" s="10" t="s">
        <v>189</v>
      </c>
      <c r="E43" s="84" t="s">
        <v>174</v>
      </c>
      <c r="F43" s="63">
        <v>18</v>
      </c>
      <c r="G43" s="26">
        <f t="shared" si="14"/>
        <v>37.61000000000007</v>
      </c>
      <c r="H43" s="72">
        <f t="shared" si="15"/>
        <v>13.930000000000007</v>
      </c>
      <c r="I43" s="301">
        <f t="shared" si="12"/>
        <v>239.22</v>
      </c>
      <c r="J43" s="147">
        <v>6</v>
      </c>
      <c r="K43" s="295">
        <v>47.96</v>
      </c>
      <c r="L43" s="295">
        <v>47.74</v>
      </c>
      <c r="M43" s="295">
        <v>48.44</v>
      </c>
      <c r="N43" s="294">
        <v>47.4</v>
      </c>
      <c r="O43" s="295">
        <v>47.68</v>
      </c>
      <c r="P43" s="144">
        <f t="shared" si="13"/>
        <v>240.09</v>
      </c>
      <c r="Q43" s="147">
        <v>6</v>
      </c>
      <c r="R43" s="294">
        <v>47</v>
      </c>
      <c r="S43" s="293">
        <v>49</v>
      </c>
      <c r="T43" s="295">
        <v>48</v>
      </c>
      <c r="U43" s="295">
        <v>48</v>
      </c>
      <c r="V43" s="295">
        <v>48.09</v>
      </c>
      <c r="W43" s="25">
        <v>8.31</v>
      </c>
      <c r="X43" s="13">
        <v>6</v>
      </c>
      <c r="Y43" s="64">
        <f t="shared" si="16"/>
        <v>0.48200000000000021</v>
      </c>
      <c r="Z43" s="5"/>
      <c r="AA43" s="1"/>
    </row>
    <row r="44" spans="1:28" ht="18" customHeight="1">
      <c r="A44" s="5"/>
      <c r="B44" s="73">
        <v>7</v>
      </c>
      <c r="C44" s="74">
        <f t="shared" si="11"/>
        <v>471.22</v>
      </c>
      <c r="D44" s="302" t="s">
        <v>185</v>
      </c>
      <c r="E44" s="75" t="s">
        <v>191</v>
      </c>
      <c r="F44" s="75">
        <v>33</v>
      </c>
      <c r="G44" s="76">
        <f t="shared" si="14"/>
        <v>45.700000000000045</v>
      </c>
      <c r="H44" s="77">
        <f t="shared" si="15"/>
        <v>8.089999999999975</v>
      </c>
      <c r="I44" s="301">
        <f t="shared" si="12"/>
        <v>235.5</v>
      </c>
      <c r="J44" s="147">
        <v>7</v>
      </c>
      <c r="K44" s="294">
        <v>47.11</v>
      </c>
      <c r="L44" s="295">
        <v>47.76</v>
      </c>
      <c r="M44" s="295">
        <v>48.37</v>
      </c>
      <c r="N44" s="294">
        <v>46.88</v>
      </c>
      <c r="O44" s="294">
        <v>45.38</v>
      </c>
      <c r="P44" s="144">
        <f t="shared" si="13"/>
        <v>235.72</v>
      </c>
      <c r="Q44" s="147">
        <v>7</v>
      </c>
      <c r="R44" s="295">
        <v>48</v>
      </c>
      <c r="S44" s="295">
        <v>48</v>
      </c>
      <c r="T44" s="293">
        <v>49</v>
      </c>
      <c r="U44" s="294">
        <v>44</v>
      </c>
      <c r="V44" s="294">
        <v>46.72</v>
      </c>
      <c r="W44" s="25">
        <v>8.3680000000000003</v>
      </c>
      <c r="X44" s="13">
        <v>7</v>
      </c>
      <c r="Y44" s="64">
        <f t="shared" si="16"/>
        <v>0.54</v>
      </c>
      <c r="Z44" s="5"/>
      <c r="AA44" s="1"/>
    </row>
    <row r="45" spans="1:28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46" t="s">
        <v>196</v>
      </c>
      <c r="Q45" s="246"/>
      <c r="R45" s="246"/>
      <c r="S45" s="246"/>
      <c r="T45" s="246"/>
      <c r="U45" s="246"/>
      <c r="V45" s="246"/>
      <c r="W45" s="20">
        <f>AVERAGE(W38:W44)</f>
        <v>8.0904285714285713</v>
      </c>
      <c r="X45" s="5"/>
      <c r="Y45" s="5"/>
      <c r="Z45" s="5"/>
      <c r="AA45" s="1"/>
    </row>
    <row r="46" spans="1:28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47" t="s">
        <v>23</v>
      </c>
      <c r="Q46" s="247"/>
      <c r="R46" s="247"/>
      <c r="S46" s="247"/>
      <c r="T46" s="247"/>
      <c r="U46" s="247"/>
      <c r="V46" s="247"/>
      <c r="W46" s="78">
        <f>120/W45</f>
        <v>14.832341567637243</v>
      </c>
      <c r="X46" s="5"/>
      <c r="Y46" s="5"/>
      <c r="Z46" s="5"/>
      <c r="AA46" s="1"/>
    </row>
    <row r="47" spans="1:28" ht="18" customHeight="1">
      <c r="A47" s="5"/>
      <c r="B47" s="267" t="s">
        <v>151</v>
      </c>
      <c r="C47" s="267"/>
      <c r="D47" s="26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5"/>
      <c r="AA47" s="1"/>
    </row>
    <row r="48" spans="1:28" ht="18" customHeight="1" thickBot="1">
      <c r="A48" s="5"/>
      <c r="B48" s="267"/>
      <c r="C48" s="267"/>
      <c r="D48" s="267"/>
      <c r="E48" s="8"/>
      <c r="F48" s="254" t="s">
        <v>204</v>
      </c>
      <c r="G48" s="254"/>
      <c r="H48" s="25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55">
        <v>42777</v>
      </c>
      <c r="X48" s="255"/>
      <c r="Y48" s="255"/>
      <c r="Z48" s="5"/>
      <c r="AA48" s="1"/>
    </row>
    <row r="49" spans="1:28" ht="18" customHeight="1">
      <c r="A49" s="5"/>
      <c r="B49" s="258" t="s">
        <v>1</v>
      </c>
      <c r="C49" s="260" t="s">
        <v>2</v>
      </c>
      <c r="D49" s="239" t="s">
        <v>3</v>
      </c>
      <c r="E49" s="241" t="s">
        <v>4</v>
      </c>
      <c r="F49" s="256" t="s">
        <v>5</v>
      </c>
      <c r="G49" s="303" t="s">
        <v>6</v>
      </c>
      <c r="H49" s="304"/>
      <c r="I49" s="268" t="s">
        <v>7</v>
      </c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65"/>
      <c r="W49" s="244" t="s">
        <v>8</v>
      </c>
      <c r="X49" s="244"/>
      <c r="Y49" s="245"/>
      <c r="Z49" s="5"/>
      <c r="AA49" s="1"/>
    </row>
    <row r="50" spans="1:28" ht="18" customHeight="1" thickBot="1">
      <c r="A50" s="5"/>
      <c r="B50" s="259"/>
      <c r="C50" s="261"/>
      <c r="D50" s="240"/>
      <c r="E50" s="242"/>
      <c r="F50" s="257"/>
      <c r="G50" s="87" t="s">
        <v>9</v>
      </c>
      <c r="H50" s="99" t="s">
        <v>10</v>
      </c>
      <c r="I50" s="150" t="s">
        <v>11</v>
      </c>
      <c r="J50" s="88" t="s">
        <v>1</v>
      </c>
      <c r="K50" s="89">
        <v>1</v>
      </c>
      <c r="L50" s="90">
        <v>2</v>
      </c>
      <c r="M50" s="91">
        <v>3</v>
      </c>
      <c r="N50" s="92">
        <v>4</v>
      </c>
      <c r="O50" s="105">
        <v>5</v>
      </c>
      <c r="P50" s="90" t="s">
        <v>12</v>
      </c>
      <c r="Q50" s="88" t="s">
        <v>1</v>
      </c>
      <c r="R50" s="89">
        <v>1</v>
      </c>
      <c r="S50" s="90">
        <v>2</v>
      </c>
      <c r="T50" s="91">
        <v>3</v>
      </c>
      <c r="U50" s="92">
        <v>4</v>
      </c>
      <c r="V50" s="95">
        <v>5</v>
      </c>
      <c r="W50" s="148" t="s">
        <v>13</v>
      </c>
      <c r="X50" s="97" t="s">
        <v>1</v>
      </c>
      <c r="Y50" s="98" t="s">
        <v>14</v>
      </c>
      <c r="Z50" s="5"/>
      <c r="AA50" s="1"/>
      <c r="AB50" s="1"/>
    </row>
    <row r="51" spans="1:28" ht="18" customHeight="1">
      <c r="A51" s="5"/>
      <c r="B51" s="100">
        <v>1</v>
      </c>
      <c r="C51" s="136">
        <f t="shared" ref="C51:C56" si="17">I51+P51</f>
        <v>417.1</v>
      </c>
      <c r="D51" s="10" t="s">
        <v>180</v>
      </c>
      <c r="E51" s="63" t="s">
        <v>190</v>
      </c>
      <c r="F51" s="84">
        <v>33</v>
      </c>
      <c r="G51" s="85"/>
      <c r="H51" s="101"/>
      <c r="I51" s="156">
        <f>SUM(K51:O51)</f>
        <v>208.1</v>
      </c>
      <c r="J51" s="139">
        <v>1</v>
      </c>
      <c r="K51" s="111">
        <v>41</v>
      </c>
      <c r="L51" s="111">
        <v>41</v>
      </c>
      <c r="M51" s="114">
        <v>42</v>
      </c>
      <c r="N51" s="114">
        <v>42</v>
      </c>
      <c r="O51" s="114">
        <v>42.1</v>
      </c>
      <c r="P51" s="157">
        <f>SUM(R51:V51)</f>
        <v>209</v>
      </c>
      <c r="Q51" s="149">
        <v>1</v>
      </c>
      <c r="R51" s="111">
        <v>41</v>
      </c>
      <c r="S51" s="114">
        <v>42</v>
      </c>
      <c r="T51" s="114">
        <v>42</v>
      </c>
      <c r="U51" s="114">
        <v>42</v>
      </c>
      <c r="V51" s="114">
        <v>42</v>
      </c>
      <c r="W51" s="32">
        <v>9.7910000000000004</v>
      </c>
      <c r="X51" s="58">
        <v>1</v>
      </c>
      <c r="Y51" s="86"/>
      <c r="Z51" s="5"/>
      <c r="AA51" s="1"/>
      <c r="AB51" s="1"/>
    </row>
    <row r="52" spans="1:28" ht="18" customHeight="1">
      <c r="A52" s="5"/>
      <c r="B52" s="70">
        <v>2</v>
      </c>
      <c r="C52" s="137">
        <f t="shared" si="17"/>
        <v>414.34000000000003</v>
      </c>
      <c r="D52" s="46" t="s">
        <v>181</v>
      </c>
      <c r="E52" s="84" t="s">
        <v>174</v>
      </c>
      <c r="F52" s="63">
        <v>7</v>
      </c>
      <c r="G52" s="26">
        <f t="shared" ref="G52:G56" si="18">$C$38-C52</f>
        <v>102.58000000000004</v>
      </c>
      <c r="H52" s="71"/>
      <c r="I52" s="156">
        <f t="shared" ref="I52:I56" si="19">SUM(K52:O52)</f>
        <v>207.17000000000002</v>
      </c>
      <c r="J52" s="140">
        <v>2</v>
      </c>
      <c r="K52" s="159">
        <v>40.17</v>
      </c>
      <c r="L52" s="114">
        <v>42</v>
      </c>
      <c r="M52" s="114">
        <v>42</v>
      </c>
      <c r="N52" s="114">
        <v>42</v>
      </c>
      <c r="O52" s="111">
        <v>41</v>
      </c>
      <c r="P52" s="158">
        <f t="shared" ref="P52:P56" si="20">SUM(R52:V52)</f>
        <v>207.17000000000002</v>
      </c>
      <c r="Q52" s="145">
        <v>2</v>
      </c>
      <c r="R52" s="111">
        <v>41</v>
      </c>
      <c r="S52" s="111">
        <v>41</v>
      </c>
      <c r="T52" s="114">
        <v>42</v>
      </c>
      <c r="U52" s="111">
        <v>41.17</v>
      </c>
      <c r="V52" s="114">
        <v>42</v>
      </c>
      <c r="W52" s="30">
        <v>9.9269999999999996</v>
      </c>
      <c r="X52" s="14">
        <v>2</v>
      </c>
      <c r="Y52" s="64">
        <f>W52-$W$51</f>
        <v>0.13599999999999923</v>
      </c>
      <c r="Z52" s="5"/>
      <c r="AA52" s="1"/>
      <c r="AB52" s="1"/>
    </row>
    <row r="53" spans="1:28" ht="18" customHeight="1">
      <c r="A53" s="5"/>
      <c r="B53" s="70">
        <v>3</v>
      </c>
      <c r="C53" s="22">
        <f t="shared" si="17"/>
        <v>397.05999999999995</v>
      </c>
      <c r="D53" s="10" t="s">
        <v>183</v>
      </c>
      <c r="E53" s="84" t="s">
        <v>174</v>
      </c>
      <c r="F53" s="63">
        <v>31</v>
      </c>
      <c r="G53" s="26">
        <f t="shared" si="18"/>
        <v>119.86000000000013</v>
      </c>
      <c r="H53" s="72">
        <f t="shared" ref="H53:H56" si="21">C52-C53</f>
        <v>17.280000000000086</v>
      </c>
      <c r="I53" s="151">
        <f t="shared" si="19"/>
        <v>198.32999999999998</v>
      </c>
      <c r="J53" s="141">
        <v>3</v>
      </c>
      <c r="K53" s="160">
        <v>39</v>
      </c>
      <c r="L53" s="159">
        <v>40</v>
      </c>
      <c r="M53" s="160">
        <v>39.33</v>
      </c>
      <c r="N53" s="159">
        <v>40</v>
      </c>
      <c r="O53" s="159">
        <v>40</v>
      </c>
      <c r="P53" s="144">
        <f t="shared" si="20"/>
        <v>198.73</v>
      </c>
      <c r="Q53" s="146">
        <v>3</v>
      </c>
      <c r="R53" s="143">
        <v>36.729999999999997</v>
      </c>
      <c r="S53" s="159">
        <v>40</v>
      </c>
      <c r="T53" s="159">
        <v>40</v>
      </c>
      <c r="U53" s="111">
        <v>41</v>
      </c>
      <c r="V53" s="111">
        <v>41</v>
      </c>
      <c r="W53" s="25">
        <v>10.199999999999999</v>
      </c>
      <c r="X53" s="13">
        <v>4</v>
      </c>
      <c r="Y53" s="64">
        <f t="shared" ref="Y53:Y56" si="22">W53-$W$51</f>
        <v>0.40899999999999892</v>
      </c>
      <c r="Z53" s="5"/>
      <c r="AA53" s="1"/>
      <c r="AB53" s="1"/>
    </row>
    <row r="54" spans="1:28" ht="18" customHeight="1">
      <c r="A54" s="5"/>
      <c r="B54" s="70">
        <v>4</v>
      </c>
      <c r="C54" s="22">
        <f t="shared" si="17"/>
        <v>391.34000000000003</v>
      </c>
      <c r="D54" s="10" t="s">
        <v>182</v>
      </c>
      <c r="E54" s="63" t="s">
        <v>200</v>
      </c>
      <c r="F54" s="63">
        <v>22</v>
      </c>
      <c r="G54" s="26">
        <f t="shared" si="18"/>
        <v>125.58000000000004</v>
      </c>
      <c r="H54" s="72">
        <f t="shared" si="21"/>
        <v>5.7199999999999136</v>
      </c>
      <c r="I54" s="151">
        <f t="shared" si="19"/>
        <v>194.85</v>
      </c>
      <c r="J54" s="142">
        <v>4</v>
      </c>
      <c r="K54" s="161">
        <v>38</v>
      </c>
      <c r="L54" s="143">
        <v>36.85</v>
      </c>
      <c r="M54" s="111">
        <v>41</v>
      </c>
      <c r="N54" s="159">
        <v>40</v>
      </c>
      <c r="O54" s="160">
        <v>39</v>
      </c>
      <c r="P54" s="144">
        <f t="shared" si="20"/>
        <v>196.49</v>
      </c>
      <c r="Q54" s="147">
        <v>4</v>
      </c>
      <c r="R54" s="160">
        <v>39</v>
      </c>
      <c r="S54" s="160">
        <v>39</v>
      </c>
      <c r="T54" s="111">
        <v>41</v>
      </c>
      <c r="U54" s="159">
        <v>40</v>
      </c>
      <c r="V54" s="152">
        <v>37.49</v>
      </c>
      <c r="W54" s="25">
        <v>10.047000000000001</v>
      </c>
      <c r="X54" s="15">
        <v>3</v>
      </c>
      <c r="Y54" s="64">
        <f t="shared" si="22"/>
        <v>0.25600000000000023</v>
      </c>
      <c r="Z54" s="5"/>
      <c r="AA54" s="1"/>
      <c r="AB54" s="1"/>
    </row>
    <row r="55" spans="1:28" ht="18" customHeight="1">
      <c r="A55" s="5"/>
      <c r="B55" s="70">
        <v>5</v>
      </c>
      <c r="C55" s="22">
        <f t="shared" si="17"/>
        <v>359.90999999999997</v>
      </c>
      <c r="D55" s="10" t="s">
        <v>184</v>
      </c>
      <c r="E55" s="63" t="s">
        <v>112</v>
      </c>
      <c r="F55" s="63">
        <v>5</v>
      </c>
      <c r="G55" s="26">
        <f t="shared" si="18"/>
        <v>157.0100000000001</v>
      </c>
      <c r="H55" s="72">
        <f t="shared" si="21"/>
        <v>31.430000000000064</v>
      </c>
      <c r="I55" s="151">
        <f t="shared" si="19"/>
        <v>179.91</v>
      </c>
      <c r="J55" s="154">
        <v>6</v>
      </c>
      <c r="K55" s="143">
        <v>37</v>
      </c>
      <c r="L55" s="143">
        <v>37</v>
      </c>
      <c r="M55" s="161">
        <v>38</v>
      </c>
      <c r="N55" s="143">
        <v>31.91</v>
      </c>
      <c r="O55" s="143">
        <v>36</v>
      </c>
      <c r="P55" s="144">
        <f t="shared" si="20"/>
        <v>180</v>
      </c>
      <c r="Q55" s="147">
        <v>5</v>
      </c>
      <c r="R55" s="143">
        <v>36</v>
      </c>
      <c r="S55" s="143">
        <v>37</v>
      </c>
      <c r="T55" s="161">
        <v>38</v>
      </c>
      <c r="U55" s="161">
        <v>38</v>
      </c>
      <c r="V55" s="152">
        <v>31</v>
      </c>
      <c r="W55" s="25">
        <v>10.598000000000001</v>
      </c>
      <c r="X55" s="13">
        <v>5</v>
      </c>
      <c r="Y55" s="64">
        <f t="shared" si="22"/>
        <v>0.80700000000000038</v>
      </c>
      <c r="Z55" s="5"/>
      <c r="AA55" s="1"/>
      <c r="AB55" s="1"/>
    </row>
    <row r="56" spans="1:28" ht="18" customHeight="1">
      <c r="A56" s="5"/>
      <c r="B56" s="73">
        <v>6</v>
      </c>
      <c r="C56" s="74">
        <f t="shared" si="17"/>
        <v>346.79</v>
      </c>
      <c r="D56" s="47" t="s">
        <v>189</v>
      </c>
      <c r="E56" s="155" t="s">
        <v>174</v>
      </c>
      <c r="F56" s="75">
        <v>38</v>
      </c>
      <c r="G56" s="76">
        <f t="shared" si="18"/>
        <v>170.13000000000005</v>
      </c>
      <c r="H56" s="77">
        <f t="shared" si="21"/>
        <v>13.119999999999948</v>
      </c>
      <c r="I56" s="153">
        <f t="shared" si="19"/>
        <v>181.18</v>
      </c>
      <c r="J56" s="147">
        <v>5</v>
      </c>
      <c r="K56" s="143">
        <v>37</v>
      </c>
      <c r="L56" s="143">
        <v>37</v>
      </c>
      <c r="M56" s="160">
        <v>39</v>
      </c>
      <c r="N56" s="161">
        <v>38</v>
      </c>
      <c r="O56" s="143">
        <v>30.18</v>
      </c>
      <c r="P56" s="144">
        <f t="shared" si="20"/>
        <v>165.61</v>
      </c>
      <c r="Q56" s="147">
        <v>6</v>
      </c>
      <c r="R56" s="161">
        <v>38</v>
      </c>
      <c r="S56" s="160">
        <v>39</v>
      </c>
      <c r="T56" s="143">
        <v>35.61</v>
      </c>
      <c r="U56" s="143">
        <v>28</v>
      </c>
      <c r="V56" s="152">
        <v>25</v>
      </c>
      <c r="W56" s="25">
        <v>10.728999999999999</v>
      </c>
      <c r="X56" s="13">
        <v>6</v>
      </c>
      <c r="Y56" s="64">
        <f t="shared" si="22"/>
        <v>0.93799999999999883</v>
      </c>
      <c r="Z56" s="5"/>
      <c r="AA56" s="1"/>
      <c r="AB56" s="1"/>
    </row>
    <row r="57" spans="1:28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46" t="s">
        <v>196</v>
      </c>
      <c r="Q57" s="246"/>
      <c r="R57" s="246"/>
      <c r="S57" s="246"/>
      <c r="T57" s="246"/>
      <c r="U57" s="246"/>
      <c r="V57" s="246"/>
      <c r="W57" s="20">
        <f>AVERAGE(W51:W56)</f>
        <v>10.215333333333334</v>
      </c>
      <c r="X57" s="5"/>
      <c r="Y57" s="5"/>
      <c r="Z57" s="5"/>
      <c r="AA57" s="1"/>
      <c r="AB57" s="1"/>
    </row>
    <row r="58" spans="1:28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47" t="s">
        <v>23</v>
      </c>
      <c r="Q58" s="247"/>
      <c r="R58" s="247"/>
      <c r="S58" s="247"/>
      <c r="T58" s="247"/>
      <c r="U58" s="247"/>
      <c r="V58" s="247"/>
      <c r="W58" s="78">
        <f>120/W57</f>
        <v>11.747046922926319</v>
      </c>
      <c r="X58" s="5"/>
      <c r="Y58" s="5"/>
      <c r="Z58" s="5"/>
      <c r="AA58" s="1"/>
      <c r="AB58" s="1"/>
    </row>
    <row r="59" spans="1:28" ht="18" customHeight="1">
      <c r="A59" s="5"/>
      <c r="B59" s="253" t="s">
        <v>30</v>
      </c>
      <c r="C59" s="253"/>
      <c r="D59" s="25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5"/>
      <c r="AA59" s="1"/>
      <c r="AB59" s="1"/>
    </row>
    <row r="60" spans="1:28" ht="18" customHeight="1" thickBot="1">
      <c r="A60" s="5"/>
      <c r="B60" s="253"/>
      <c r="C60" s="253"/>
      <c r="D60" s="253"/>
      <c r="E60" s="8"/>
      <c r="F60" s="254" t="s">
        <v>205</v>
      </c>
      <c r="G60" s="254"/>
      <c r="H60" s="25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55">
        <v>42812</v>
      </c>
      <c r="X60" s="255"/>
      <c r="Y60" s="255"/>
      <c r="Z60" s="5"/>
      <c r="AA60" s="1"/>
      <c r="AB60" s="1"/>
    </row>
    <row r="61" spans="1:28" ht="18" customHeight="1">
      <c r="A61" s="5"/>
      <c r="B61" s="258" t="s">
        <v>1</v>
      </c>
      <c r="C61" s="260" t="s">
        <v>2</v>
      </c>
      <c r="D61" s="239" t="s">
        <v>3</v>
      </c>
      <c r="E61" s="241" t="s">
        <v>4</v>
      </c>
      <c r="F61" s="256" t="s">
        <v>5</v>
      </c>
      <c r="G61" s="303" t="s">
        <v>6</v>
      </c>
      <c r="H61" s="305"/>
      <c r="I61" s="250" t="s">
        <v>7</v>
      </c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2"/>
      <c r="W61" s="243" t="s">
        <v>8</v>
      </c>
      <c r="X61" s="244"/>
      <c r="Y61" s="245"/>
      <c r="Z61" s="5"/>
      <c r="AA61" s="1"/>
      <c r="AB61" s="1"/>
    </row>
    <row r="62" spans="1:28" ht="18" customHeight="1" thickBot="1">
      <c r="A62" s="5"/>
      <c r="B62" s="259"/>
      <c r="C62" s="261"/>
      <c r="D62" s="240"/>
      <c r="E62" s="242"/>
      <c r="F62" s="257"/>
      <c r="G62" s="87" t="s">
        <v>9</v>
      </c>
      <c r="H62" s="102" t="s">
        <v>10</v>
      </c>
      <c r="I62" s="94" t="s">
        <v>11</v>
      </c>
      <c r="J62" s="88" t="s">
        <v>1</v>
      </c>
      <c r="K62" s="89">
        <v>1</v>
      </c>
      <c r="L62" s="90">
        <v>2</v>
      </c>
      <c r="M62" s="91">
        <v>3</v>
      </c>
      <c r="N62" s="92">
        <v>4</v>
      </c>
      <c r="O62" s="93">
        <v>5</v>
      </c>
      <c r="P62" s="94" t="s">
        <v>12</v>
      </c>
      <c r="Q62" s="88" t="s">
        <v>1</v>
      </c>
      <c r="R62" s="89">
        <v>1</v>
      </c>
      <c r="S62" s="90">
        <v>2</v>
      </c>
      <c r="T62" s="91">
        <v>3</v>
      </c>
      <c r="U62" s="92">
        <v>4</v>
      </c>
      <c r="V62" s="106">
        <v>5</v>
      </c>
      <c r="W62" s="96" t="s">
        <v>13</v>
      </c>
      <c r="X62" s="97" t="s">
        <v>1</v>
      </c>
      <c r="Y62" s="98" t="s">
        <v>14</v>
      </c>
      <c r="Z62" s="5"/>
      <c r="AA62" s="1"/>
      <c r="AB62" s="1"/>
    </row>
    <row r="63" spans="1:28" ht="18" customHeight="1">
      <c r="A63" s="5"/>
      <c r="B63" s="100">
        <v>1</v>
      </c>
      <c r="C63" s="136">
        <f t="shared" ref="C63:C68" si="23">I63+P63</f>
        <v>570.84</v>
      </c>
      <c r="D63" s="10" t="s">
        <v>180</v>
      </c>
      <c r="E63" s="63" t="s">
        <v>190</v>
      </c>
      <c r="F63" s="84">
        <v>28</v>
      </c>
      <c r="G63" s="85"/>
      <c r="H63" s="101"/>
      <c r="I63" s="51">
        <f t="shared" ref="I63:I68" si="24">SUM(K63:O63)</f>
        <v>285.24</v>
      </c>
      <c r="J63" s="139">
        <v>1</v>
      </c>
      <c r="K63" s="273">
        <v>55.24</v>
      </c>
      <c r="L63" s="274">
        <v>58</v>
      </c>
      <c r="M63" s="274">
        <v>58</v>
      </c>
      <c r="N63" s="274">
        <v>58</v>
      </c>
      <c r="O63" s="275">
        <v>56</v>
      </c>
      <c r="P63" s="51">
        <f t="shared" ref="P63:P68" si="25">SUM(R63:V63)</f>
        <v>285.60000000000002</v>
      </c>
      <c r="Q63" s="139">
        <v>1</v>
      </c>
      <c r="R63" s="280">
        <v>57</v>
      </c>
      <c r="S63" s="281">
        <v>54.6</v>
      </c>
      <c r="T63" s="282">
        <v>59</v>
      </c>
      <c r="U63" s="282">
        <v>60</v>
      </c>
      <c r="V63" s="283">
        <v>55</v>
      </c>
      <c r="W63" s="288">
        <v>6.9989999999999997</v>
      </c>
      <c r="X63" s="284">
        <v>1</v>
      </c>
      <c r="Y63" s="86"/>
      <c r="Z63" s="5"/>
      <c r="AA63" s="1"/>
      <c r="AB63" s="1"/>
    </row>
    <row r="64" spans="1:28" ht="18" customHeight="1">
      <c r="A64" s="5"/>
      <c r="B64" s="70">
        <v>2</v>
      </c>
      <c r="C64" s="22">
        <f t="shared" si="23"/>
        <v>549.63</v>
      </c>
      <c r="D64" s="10" t="s">
        <v>183</v>
      </c>
      <c r="E64" s="84" t="s">
        <v>174</v>
      </c>
      <c r="F64" s="63">
        <v>2</v>
      </c>
      <c r="G64" s="26">
        <f>$C$63-C64</f>
        <v>21.210000000000036</v>
      </c>
      <c r="H64" s="71"/>
      <c r="I64" s="51">
        <f t="shared" si="24"/>
        <v>273.02</v>
      </c>
      <c r="J64" s="140">
        <v>2</v>
      </c>
      <c r="K64" s="45">
        <v>54</v>
      </c>
      <c r="L64" s="161">
        <v>55</v>
      </c>
      <c r="M64" s="160">
        <v>56</v>
      </c>
      <c r="N64" s="161">
        <v>55</v>
      </c>
      <c r="O64" s="35">
        <v>53.02</v>
      </c>
      <c r="P64" s="51">
        <f t="shared" si="25"/>
        <v>276.61</v>
      </c>
      <c r="Q64" s="140">
        <v>2</v>
      </c>
      <c r="R64" s="276">
        <v>55</v>
      </c>
      <c r="S64" s="160">
        <v>56</v>
      </c>
      <c r="T64" s="159">
        <v>57</v>
      </c>
      <c r="U64" s="160">
        <v>55.61</v>
      </c>
      <c r="V64" s="35">
        <v>53</v>
      </c>
      <c r="W64" s="289">
        <v>7.3940000000000001</v>
      </c>
      <c r="X64" s="285">
        <v>4</v>
      </c>
      <c r="Y64" s="64">
        <f>W64-$W$63</f>
        <v>0.39500000000000046</v>
      </c>
      <c r="Z64" s="5"/>
      <c r="AA64" s="1"/>
      <c r="AB64" s="1"/>
    </row>
    <row r="65" spans="1:28" ht="18" customHeight="1">
      <c r="A65" s="5"/>
      <c r="B65" s="70">
        <v>3</v>
      </c>
      <c r="C65" s="22">
        <f t="shared" si="23"/>
        <v>545.92000000000007</v>
      </c>
      <c r="D65" s="10" t="s">
        <v>184</v>
      </c>
      <c r="E65" s="63" t="s">
        <v>112</v>
      </c>
      <c r="F65" s="63">
        <v>12</v>
      </c>
      <c r="G65" s="26">
        <f>$C$63-C65</f>
        <v>24.919999999999959</v>
      </c>
      <c r="H65" s="72">
        <f>C64-C65</f>
        <v>3.7099999999999227</v>
      </c>
      <c r="I65" s="51">
        <f t="shared" si="24"/>
        <v>269.92</v>
      </c>
      <c r="J65" s="142">
        <v>4</v>
      </c>
      <c r="K65" s="33">
        <v>54</v>
      </c>
      <c r="L65" s="34">
        <v>54</v>
      </c>
      <c r="M65" s="159">
        <v>57</v>
      </c>
      <c r="N65" s="161">
        <v>55</v>
      </c>
      <c r="O65" s="35">
        <v>49.92</v>
      </c>
      <c r="P65" s="51">
        <f t="shared" si="25"/>
        <v>276</v>
      </c>
      <c r="Q65" s="141">
        <v>3</v>
      </c>
      <c r="R65" s="276">
        <v>55</v>
      </c>
      <c r="S65" s="160">
        <v>56</v>
      </c>
      <c r="T65" s="159">
        <v>57</v>
      </c>
      <c r="U65" s="161">
        <v>55</v>
      </c>
      <c r="V65" s="35">
        <v>53</v>
      </c>
      <c r="W65" s="289">
        <v>7.2270000000000003</v>
      </c>
      <c r="X65" s="286">
        <v>2</v>
      </c>
      <c r="Y65" s="64">
        <f>W65-$W$63</f>
        <v>0.22800000000000065</v>
      </c>
      <c r="Z65" s="5"/>
      <c r="AA65" s="1"/>
      <c r="AB65" s="1"/>
    </row>
    <row r="66" spans="1:28" ht="18" customHeight="1">
      <c r="A66" s="5"/>
      <c r="B66" s="70">
        <v>4</v>
      </c>
      <c r="C66" s="22">
        <f t="shared" si="23"/>
        <v>542.3900000000001</v>
      </c>
      <c r="D66" s="10" t="s">
        <v>182</v>
      </c>
      <c r="E66" s="63" t="s">
        <v>200</v>
      </c>
      <c r="F66" s="63">
        <v>23</v>
      </c>
      <c r="G66" s="26">
        <f>$C$63-C66</f>
        <v>28.449999999999932</v>
      </c>
      <c r="H66" s="72">
        <f>C65-C66</f>
        <v>3.5299999999999727</v>
      </c>
      <c r="I66" s="51">
        <f t="shared" si="24"/>
        <v>271.59000000000003</v>
      </c>
      <c r="J66" s="141">
        <v>3</v>
      </c>
      <c r="K66" s="276">
        <v>55</v>
      </c>
      <c r="L66" s="161">
        <v>55</v>
      </c>
      <c r="M66" s="161">
        <v>55</v>
      </c>
      <c r="N66" s="161">
        <v>54.59</v>
      </c>
      <c r="O66" s="35">
        <v>52</v>
      </c>
      <c r="P66" s="51">
        <f t="shared" si="25"/>
        <v>270.8</v>
      </c>
      <c r="Q66" s="142">
        <v>4</v>
      </c>
      <c r="R66" s="33">
        <v>53.8</v>
      </c>
      <c r="S66" s="161">
        <v>55</v>
      </c>
      <c r="T66" s="34">
        <v>54</v>
      </c>
      <c r="U66" s="160">
        <v>56</v>
      </c>
      <c r="V66" s="35">
        <v>52</v>
      </c>
      <c r="W66" s="289">
        <v>7.2439999999999998</v>
      </c>
      <c r="X66" s="287">
        <v>3</v>
      </c>
      <c r="Y66" s="64">
        <f>W66-$W$63</f>
        <v>0.24500000000000011</v>
      </c>
      <c r="Z66" s="5"/>
      <c r="AA66" s="1"/>
      <c r="AB66" s="1"/>
    </row>
    <row r="67" spans="1:28" ht="18" customHeight="1">
      <c r="A67" s="5"/>
      <c r="B67" s="70">
        <v>5</v>
      </c>
      <c r="C67" s="22">
        <f t="shared" si="23"/>
        <v>534.1099999999999</v>
      </c>
      <c r="D67" s="47" t="s">
        <v>187</v>
      </c>
      <c r="E67" s="155" t="s">
        <v>191</v>
      </c>
      <c r="F67" s="63">
        <v>38</v>
      </c>
      <c r="G67" s="26">
        <f>$C$63-C67</f>
        <v>36.730000000000132</v>
      </c>
      <c r="H67" s="72">
        <f>C66-C67</f>
        <v>8.2800000000002001</v>
      </c>
      <c r="I67" s="51">
        <f t="shared" si="24"/>
        <v>265.83</v>
      </c>
      <c r="J67" s="142">
        <v>5</v>
      </c>
      <c r="K67" s="33">
        <v>53</v>
      </c>
      <c r="L67" s="34">
        <v>53</v>
      </c>
      <c r="M67" s="34">
        <v>52.83</v>
      </c>
      <c r="N67" s="161">
        <v>55</v>
      </c>
      <c r="O67" s="35">
        <v>52</v>
      </c>
      <c r="P67" s="51">
        <f t="shared" si="25"/>
        <v>268.27999999999997</v>
      </c>
      <c r="Q67" s="142">
        <v>5</v>
      </c>
      <c r="R67" s="33">
        <v>53</v>
      </c>
      <c r="S67" s="34">
        <v>54</v>
      </c>
      <c r="T67" s="34">
        <v>52.28</v>
      </c>
      <c r="U67" s="161">
        <v>55</v>
      </c>
      <c r="V67" s="35">
        <v>54</v>
      </c>
      <c r="W67" s="289">
        <v>7.4370000000000003</v>
      </c>
      <c r="X67" s="285">
        <v>5</v>
      </c>
      <c r="Y67" s="64">
        <f>W67-$W$63</f>
        <v>0.43800000000000061</v>
      </c>
      <c r="Z67" s="5"/>
      <c r="AA67" s="1"/>
      <c r="AB67" s="1"/>
    </row>
    <row r="68" spans="1:28" ht="18" customHeight="1">
      <c r="A68" s="5"/>
      <c r="B68" s="70">
        <v>6</v>
      </c>
      <c r="C68" s="22">
        <f t="shared" si="23"/>
        <v>507.31000000000006</v>
      </c>
      <c r="D68" s="10" t="s">
        <v>189</v>
      </c>
      <c r="E68" s="63" t="s">
        <v>174</v>
      </c>
      <c r="F68" s="63">
        <v>8</v>
      </c>
      <c r="G68" s="26">
        <f>$C$63-C68</f>
        <v>63.529999999999973</v>
      </c>
      <c r="H68" s="72">
        <f>C67-C68</f>
        <v>26.799999999999841</v>
      </c>
      <c r="I68" s="51">
        <f t="shared" si="24"/>
        <v>250.97</v>
      </c>
      <c r="J68" s="142">
        <v>6</v>
      </c>
      <c r="K68" s="277">
        <v>51</v>
      </c>
      <c r="L68" s="278">
        <v>46.97</v>
      </c>
      <c r="M68" s="278">
        <v>53</v>
      </c>
      <c r="N68" s="278">
        <v>53</v>
      </c>
      <c r="O68" s="279">
        <v>47</v>
      </c>
      <c r="P68" s="51">
        <f t="shared" si="25"/>
        <v>256.34000000000003</v>
      </c>
      <c r="Q68" s="142">
        <v>6</v>
      </c>
      <c r="R68" s="277">
        <v>51</v>
      </c>
      <c r="S68" s="278">
        <v>52</v>
      </c>
      <c r="T68" s="278">
        <v>54</v>
      </c>
      <c r="U68" s="278">
        <v>53</v>
      </c>
      <c r="V68" s="279">
        <v>46.34</v>
      </c>
      <c r="W68" s="289">
        <v>7.5579999999999998</v>
      </c>
      <c r="X68" s="285">
        <v>6</v>
      </c>
      <c r="Y68" s="64">
        <f>W68-$W$63</f>
        <v>0.55900000000000016</v>
      </c>
      <c r="Z68" s="66"/>
      <c r="AA68" s="1"/>
      <c r="AB68" s="1"/>
    </row>
    <row r="69" spans="1:28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46" t="s">
        <v>196</v>
      </c>
      <c r="Q69" s="246"/>
      <c r="R69" s="246"/>
      <c r="S69" s="246"/>
      <c r="T69" s="246"/>
      <c r="U69" s="246"/>
      <c r="V69" s="246"/>
      <c r="W69" s="20">
        <f>AVERAGE(W63:W68)</f>
        <v>7.3098333333333336</v>
      </c>
      <c r="X69" s="5"/>
      <c r="Y69" s="5"/>
      <c r="Z69" s="66"/>
      <c r="AA69" s="1"/>
      <c r="AB69" s="1"/>
    </row>
    <row r="70" spans="1:28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47" t="s">
        <v>23</v>
      </c>
      <c r="Q70" s="247"/>
      <c r="R70" s="247"/>
      <c r="S70" s="247"/>
      <c r="T70" s="247"/>
      <c r="U70" s="247"/>
      <c r="V70" s="247"/>
      <c r="W70" s="78">
        <f>120/W69</f>
        <v>16.416242960395813</v>
      </c>
      <c r="X70" s="5"/>
      <c r="Y70" s="5"/>
      <c r="Z70" s="5"/>
      <c r="AA70" s="1"/>
      <c r="AB70" s="1"/>
    </row>
    <row r="71" spans="1:28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"/>
      <c r="AB71" s="1"/>
    </row>
    <row r="72" spans="1:28" ht="18" customHeight="1">
      <c r="AA72" s="1"/>
      <c r="AB72" s="1"/>
    </row>
    <row r="73" spans="1:28" ht="18" customHeight="1">
      <c r="AA73" s="1"/>
      <c r="AB73" s="1"/>
    </row>
    <row r="74" spans="1:28">
      <c r="AA74" s="1"/>
      <c r="AB74" s="1"/>
    </row>
    <row r="75" spans="1:28">
      <c r="AA75" s="1"/>
      <c r="AB75" s="1"/>
    </row>
    <row r="76" spans="1:28">
      <c r="AA76" s="1"/>
      <c r="AB76" s="1"/>
    </row>
    <row r="77" spans="1:28">
      <c r="AA77" s="1"/>
      <c r="AB77" s="1"/>
    </row>
    <row r="78" spans="1:28">
      <c r="AA78" s="1"/>
      <c r="AB78" s="1"/>
    </row>
    <row r="79" spans="1:28">
      <c r="AA79" s="1"/>
      <c r="AB79" s="1"/>
    </row>
    <row r="80" spans="1:28">
      <c r="AA80" s="1"/>
      <c r="AB80" s="1"/>
    </row>
    <row r="81" spans="27:28">
      <c r="AA81" s="1"/>
      <c r="AB81" s="1"/>
    </row>
    <row r="82" spans="27:28">
      <c r="AA82" s="1"/>
      <c r="AB82" s="1"/>
    </row>
    <row r="83" spans="27:28">
      <c r="AA83" s="1"/>
      <c r="AB83" s="1"/>
    </row>
    <row r="84" spans="27:28">
      <c r="AA84" s="1"/>
      <c r="AB84" s="1"/>
    </row>
    <row r="85" spans="27:28">
      <c r="AA85" s="1"/>
      <c r="AB85" s="1"/>
    </row>
    <row r="86" spans="27:28">
      <c r="AA86" s="1"/>
      <c r="AB86" s="1"/>
    </row>
    <row r="87" spans="27:28">
      <c r="AA87" s="1"/>
      <c r="AB87" s="1"/>
    </row>
    <row r="88" spans="27:28">
      <c r="AA88" s="1"/>
      <c r="AB88" s="1"/>
    </row>
    <row r="89" spans="27:28">
      <c r="AA89" s="1"/>
      <c r="AB89" s="1"/>
    </row>
    <row r="90" spans="27:28">
      <c r="AA90" s="1"/>
      <c r="AB90" s="1"/>
    </row>
    <row r="91" spans="27:28">
      <c r="AA91" s="1"/>
      <c r="AB91" s="1"/>
    </row>
    <row r="92" spans="27:28">
      <c r="AA92" s="1"/>
      <c r="AB92" s="1"/>
    </row>
    <row r="93" spans="27:28">
      <c r="AA93" s="1"/>
      <c r="AB93" s="1"/>
    </row>
    <row r="94" spans="27:28">
      <c r="AA94" s="1"/>
      <c r="AB94" s="1"/>
    </row>
    <row r="95" spans="27:28">
      <c r="AA95" s="1"/>
      <c r="AB95" s="1"/>
    </row>
    <row r="96" spans="27:28">
      <c r="AA96" s="1"/>
      <c r="AB96" s="1"/>
    </row>
    <row r="97" spans="27:28">
      <c r="AA97" s="1"/>
      <c r="AB97" s="1"/>
    </row>
    <row r="98" spans="27:28">
      <c r="AA98" s="1"/>
      <c r="AB98" s="1"/>
    </row>
    <row r="99" spans="27:28">
      <c r="AA99" s="1"/>
      <c r="AB99" s="1"/>
    </row>
    <row r="100" spans="27:28">
      <c r="AA100" s="1"/>
      <c r="AB100" s="1"/>
    </row>
    <row r="101" spans="27:28">
      <c r="AA101" s="1"/>
      <c r="AB101" s="1"/>
    </row>
    <row r="102" spans="27:28">
      <c r="AA102" s="1"/>
      <c r="AB102" s="1"/>
    </row>
    <row r="103" spans="27:28">
      <c r="AA103" s="1"/>
      <c r="AB103" s="1"/>
    </row>
    <row r="104" spans="27:28">
      <c r="AA104" s="1"/>
      <c r="AB104" s="1"/>
    </row>
    <row r="105" spans="27:28">
      <c r="AA105" s="1"/>
      <c r="AB105" s="1"/>
    </row>
    <row r="106" spans="27:28">
      <c r="AA106" s="1"/>
      <c r="AB106" s="1"/>
    </row>
    <row r="107" spans="27:28">
      <c r="AA107" s="1"/>
      <c r="AB107" s="1"/>
    </row>
    <row r="108" spans="27:28">
      <c r="AA108" s="1"/>
      <c r="AB108" s="1"/>
    </row>
    <row r="109" spans="27:28">
      <c r="AA109" s="1"/>
      <c r="AB109" s="1"/>
    </row>
    <row r="110" spans="27:28">
      <c r="AA110" s="1"/>
      <c r="AB110" s="1"/>
    </row>
    <row r="111" spans="27:28">
      <c r="AA111" s="1"/>
      <c r="AB111" s="1"/>
    </row>
    <row r="112" spans="27:28">
      <c r="AA112" s="1"/>
      <c r="AB112" s="1"/>
    </row>
    <row r="113" spans="27:28">
      <c r="AA113" s="1"/>
      <c r="AB113" s="1"/>
    </row>
    <row r="114" spans="27:28">
      <c r="AA114" s="1"/>
      <c r="AB114" s="1"/>
    </row>
    <row r="115" spans="27:28">
      <c r="AA115" s="1"/>
      <c r="AB115" s="1"/>
    </row>
    <row r="116" spans="27:28">
      <c r="AA116" s="1"/>
      <c r="AB116" s="1"/>
    </row>
    <row r="117" spans="27:28">
      <c r="AA117" s="1"/>
      <c r="AB117" s="1"/>
    </row>
    <row r="118" spans="27:28">
      <c r="AA118" s="1"/>
      <c r="AB118" s="1"/>
    </row>
    <row r="119" spans="27:28">
      <c r="AA119" s="1"/>
      <c r="AB119" s="1"/>
    </row>
    <row r="120" spans="27:28">
      <c r="AA120" s="1"/>
      <c r="AB120" s="1"/>
    </row>
    <row r="121" spans="27:28">
      <c r="AA121" s="1"/>
      <c r="AB121" s="1"/>
    </row>
    <row r="122" spans="27:28">
      <c r="AA122" s="1"/>
      <c r="AB122" s="1"/>
    </row>
  </sheetData>
  <sortState ref="C63:Y68">
    <sortCondition descending="1" ref="C63:C68"/>
  </sortState>
  <mergeCells count="71">
    <mergeCell ref="W49:Y49"/>
    <mergeCell ref="B47:D48"/>
    <mergeCell ref="F48:H48"/>
    <mergeCell ref="W48:Y48"/>
    <mergeCell ref="B49:B50"/>
    <mergeCell ref="I49:V49"/>
    <mergeCell ref="I36:V36"/>
    <mergeCell ref="D7:D8"/>
    <mergeCell ref="E7:E8"/>
    <mergeCell ref="F7:F8"/>
    <mergeCell ref="W36:Y36"/>
    <mergeCell ref="B34:D35"/>
    <mergeCell ref="F35:H35"/>
    <mergeCell ref="G7:H7"/>
    <mergeCell ref="I7:V7"/>
    <mergeCell ref="W7:Y7"/>
    <mergeCell ref="P19:V19"/>
    <mergeCell ref="P45:V45"/>
    <mergeCell ref="P46:V46"/>
    <mergeCell ref="B5:D6"/>
    <mergeCell ref="F6:H6"/>
    <mergeCell ref="F49:F50"/>
    <mergeCell ref="G49:H49"/>
    <mergeCell ref="C49:C50"/>
    <mergeCell ref="D49:D50"/>
    <mergeCell ref="E49:E50"/>
    <mergeCell ref="B23:B24"/>
    <mergeCell ref="C23:C24"/>
    <mergeCell ref="P20:V20"/>
    <mergeCell ref="B7:B8"/>
    <mergeCell ref="C7:C8"/>
    <mergeCell ref="F36:F37"/>
    <mergeCell ref="G36:H36"/>
    <mergeCell ref="W6:Y6"/>
    <mergeCell ref="W35:Y35"/>
    <mergeCell ref="B36:B37"/>
    <mergeCell ref="C36:C37"/>
    <mergeCell ref="D36:D37"/>
    <mergeCell ref="E36:E37"/>
    <mergeCell ref="F23:F24"/>
    <mergeCell ref="G23:H23"/>
    <mergeCell ref="I23:V23"/>
    <mergeCell ref="P32:V32"/>
    <mergeCell ref="P33:V33"/>
    <mergeCell ref="D23:D24"/>
    <mergeCell ref="E23:E24"/>
    <mergeCell ref="B21:D22"/>
    <mergeCell ref="F22:H22"/>
    <mergeCell ref="W22:Y22"/>
    <mergeCell ref="D61:D62"/>
    <mergeCell ref="E61:E62"/>
    <mergeCell ref="W23:Y23"/>
    <mergeCell ref="P69:V69"/>
    <mergeCell ref="P70:V70"/>
    <mergeCell ref="G61:H61"/>
    <mergeCell ref="I61:V61"/>
    <mergeCell ref="W61:Y61"/>
    <mergeCell ref="B59:D60"/>
    <mergeCell ref="F60:H60"/>
    <mergeCell ref="W60:Y60"/>
    <mergeCell ref="F61:F62"/>
    <mergeCell ref="B61:B62"/>
    <mergeCell ref="C61:C62"/>
    <mergeCell ref="P57:V57"/>
    <mergeCell ref="P58:V58"/>
    <mergeCell ref="B2:E3"/>
    <mergeCell ref="F2:N2"/>
    <mergeCell ref="O2:Y2"/>
    <mergeCell ref="U3:Y3"/>
    <mergeCell ref="J3:T3"/>
    <mergeCell ref="F3:I3"/>
  </mergeCells>
  <pageMargins left="0.7" right="0.7" top="0.78740157499999996" bottom="0.78740157499999996" header="0.3" footer="0.3"/>
  <pageSetup paperSize="9" orientation="portrait" r:id="rId1"/>
  <ignoredErrors>
    <ignoredError sqref="I9:P18 I25:P31 I44:J44 I38:J38 P38 I39:J39 P39 I40:J40 P40 I41:J41 P41 I42:J42 P42 I43:J43 P43 P44 J51 J52:J54 I51 I52:I56 K52:P56 K51:P51 I63:P68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"/>
  <sheetViews>
    <sheetView topLeftCell="A91" zoomScale="110" zoomScaleNormal="110" workbookViewId="0">
      <selection activeCell="B98" sqref="B98"/>
    </sheetView>
  </sheetViews>
  <sheetFormatPr baseColWidth="10" defaultColWidth="11.42578125" defaultRowHeight="12.75"/>
  <cols>
    <col min="1" max="1" width="3.7109375" style="55" customWidth="1"/>
    <col min="2" max="2" width="149" style="55" customWidth="1"/>
    <col min="3" max="3" width="3.7109375" style="55" customWidth="1"/>
    <col min="4" max="4" width="15" style="55" bestFit="1" customWidth="1"/>
    <col min="5" max="5" width="17.5703125" style="55" bestFit="1" customWidth="1"/>
    <col min="6" max="6" width="19.85546875" style="55" bestFit="1" customWidth="1"/>
    <col min="7" max="7" width="15.28515625" style="55" bestFit="1" customWidth="1"/>
    <col min="8" max="16384" width="11.42578125" style="55"/>
  </cols>
  <sheetData>
    <row r="2" spans="1:7" s="56" customFormat="1" ht="23.25">
      <c r="B2" s="29" t="s">
        <v>176</v>
      </c>
      <c r="D2" s="270" t="s">
        <v>82</v>
      </c>
      <c r="E2" s="270"/>
      <c r="F2" s="270"/>
      <c r="G2" s="270"/>
    </row>
    <row r="3" spans="1:7">
      <c r="D3" s="269" t="s">
        <v>118</v>
      </c>
      <c r="E3" s="269"/>
      <c r="F3" s="269" t="s">
        <v>117</v>
      </c>
      <c r="G3" s="269"/>
    </row>
    <row r="4" spans="1:7">
      <c r="B4" s="54" t="s">
        <v>158</v>
      </c>
      <c r="D4" s="53" t="s">
        <v>83</v>
      </c>
      <c r="E4" s="53" t="s">
        <v>110</v>
      </c>
      <c r="F4" s="269" t="s">
        <v>127</v>
      </c>
      <c r="G4" s="269"/>
    </row>
    <row r="5" spans="1:7">
      <c r="B5" s="54" t="s">
        <v>75</v>
      </c>
    </row>
    <row r="6" spans="1:7">
      <c r="B6" s="61" t="s">
        <v>172</v>
      </c>
      <c r="D6" s="54" t="s">
        <v>86</v>
      </c>
      <c r="E6" s="54" t="s">
        <v>92</v>
      </c>
      <c r="F6" s="54" t="s">
        <v>97</v>
      </c>
      <c r="G6" s="54" t="s">
        <v>124</v>
      </c>
    </row>
    <row r="7" spans="1:7">
      <c r="B7" s="54"/>
      <c r="D7" s="54" t="s">
        <v>84</v>
      </c>
      <c r="E7" s="54" t="s">
        <v>103</v>
      </c>
      <c r="G7" s="54" t="s">
        <v>125</v>
      </c>
    </row>
    <row r="8" spans="1:7">
      <c r="A8" s="53" t="s">
        <v>32</v>
      </c>
      <c r="B8" s="53" t="s">
        <v>33</v>
      </c>
      <c r="D8" s="54" t="s">
        <v>87</v>
      </c>
      <c r="E8" s="54" t="s">
        <v>31</v>
      </c>
      <c r="F8" s="54" t="s">
        <v>106</v>
      </c>
      <c r="G8" s="54" t="s">
        <v>126</v>
      </c>
    </row>
    <row r="9" spans="1:7">
      <c r="B9" s="54"/>
      <c r="D9" s="54" t="s">
        <v>89</v>
      </c>
      <c r="E9" s="54" t="s">
        <v>93</v>
      </c>
      <c r="F9" s="54" t="s">
        <v>95</v>
      </c>
      <c r="G9" s="54" t="s">
        <v>128</v>
      </c>
    </row>
    <row r="10" spans="1:7">
      <c r="A10" s="53" t="s">
        <v>34</v>
      </c>
      <c r="B10" s="23" t="s">
        <v>133</v>
      </c>
      <c r="D10" s="54" t="s">
        <v>88</v>
      </c>
      <c r="E10" s="54" t="s">
        <v>96</v>
      </c>
      <c r="F10" s="54" t="s">
        <v>91</v>
      </c>
      <c r="G10" s="54" t="s">
        <v>141</v>
      </c>
    </row>
    <row r="11" spans="1:7">
      <c r="B11" s="53"/>
      <c r="D11" s="54" t="s">
        <v>107</v>
      </c>
      <c r="E11" s="54" t="s">
        <v>108</v>
      </c>
      <c r="F11" s="54" t="s">
        <v>90</v>
      </c>
    </row>
    <row r="12" spans="1:7">
      <c r="B12" s="54" t="s">
        <v>134</v>
      </c>
      <c r="D12" s="54" t="s">
        <v>111</v>
      </c>
      <c r="E12" s="54" t="s">
        <v>109</v>
      </c>
      <c r="F12" s="54" t="s">
        <v>99</v>
      </c>
    </row>
    <row r="13" spans="1:7">
      <c r="B13" s="54" t="s">
        <v>76</v>
      </c>
      <c r="D13" s="54" t="s">
        <v>112</v>
      </c>
      <c r="E13" s="54" t="s">
        <v>113</v>
      </c>
      <c r="F13" s="54" t="s">
        <v>101</v>
      </c>
    </row>
    <row r="14" spans="1:7">
      <c r="B14" s="54" t="s">
        <v>77</v>
      </c>
      <c r="E14" s="54" t="s">
        <v>85</v>
      </c>
      <c r="F14" s="54" t="s">
        <v>120</v>
      </c>
    </row>
    <row r="15" spans="1:7">
      <c r="B15" s="28" t="s">
        <v>159</v>
      </c>
      <c r="F15" s="54" t="s">
        <v>104</v>
      </c>
    </row>
    <row r="16" spans="1:7">
      <c r="B16" s="28" t="s">
        <v>135</v>
      </c>
      <c r="F16" s="54" t="s">
        <v>94</v>
      </c>
    </row>
    <row r="17" spans="1:7">
      <c r="B17" s="54"/>
      <c r="F17" s="54" t="s">
        <v>102</v>
      </c>
    </row>
    <row r="18" spans="1:7">
      <c r="A18" s="55" t="s">
        <v>35</v>
      </c>
      <c r="B18" s="54" t="s">
        <v>137</v>
      </c>
      <c r="F18" s="54" t="s">
        <v>98</v>
      </c>
    </row>
    <row r="19" spans="1:7">
      <c r="A19" s="54"/>
      <c r="B19" s="54" t="s">
        <v>36</v>
      </c>
      <c r="F19" s="54" t="s">
        <v>100</v>
      </c>
    </row>
    <row r="20" spans="1:7">
      <c r="A20" s="54"/>
      <c r="B20" s="53"/>
      <c r="F20" s="54" t="s">
        <v>121</v>
      </c>
    </row>
    <row r="21" spans="1:7">
      <c r="A21" s="54" t="s">
        <v>37</v>
      </c>
      <c r="B21" s="54" t="s">
        <v>38</v>
      </c>
      <c r="F21" s="54" t="s">
        <v>122</v>
      </c>
    </row>
    <row r="22" spans="1:7">
      <c r="B22" s="54" t="s">
        <v>136</v>
      </c>
      <c r="F22" s="54" t="s">
        <v>119</v>
      </c>
    </row>
    <row r="23" spans="1:7">
      <c r="B23" s="54" t="s">
        <v>78</v>
      </c>
      <c r="F23" s="54" t="s">
        <v>123</v>
      </c>
    </row>
    <row r="24" spans="1:7">
      <c r="A24" s="54"/>
      <c r="B24" s="54" t="s">
        <v>39</v>
      </c>
      <c r="F24" s="54" t="s">
        <v>105</v>
      </c>
    </row>
    <row r="25" spans="1:7">
      <c r="A25" s="54"/>
      <c r="B25" s="54"/>
      <c r="F25" s="54"/>
    </row>
    <row r="26" spans="1:7">
      <c r="A26" s="54" t="s">
        <v>40</v>
      </c>
      <c r="B26" s="54" t="s">
        <v>41</v>
      </c>
      <c r="D26" s="271" t="s">
        <v>140</v>
      </c>
      <c r="E26" s="272"/>
      <c r="F26" s="272"/>
      <c r="G26" s="272"/>
    </row>
    <row r="27" spans="1:7">
      <c r="A27" s="54"/>
      <c r="B27" s="54"/>
    </row>
    <row r="28" spans="1:7">
      <c r="A28" s="54" t="s">
        <v>42</v>
      </c>
      <c r="B28" s="54" t="s">
        <v>139</v>
      </c>
    </row>
    <row r="29" spans="1:7">
      <c r="A29" s="54"/>
      <c r="B29" s="54"/>
    </row>
    <row r="30" spans="1:7">
      <c r="A30" s="54" t="s">
        <v>43</v>
      </c>
      <c r="B30" s="54" t="s">
        <v>44</v>
      </c>
    </row>
    <row r="31" spans="1:7">
      <c r="A31" s="54"/>
      <c r="B31" s="53"/>
    </row>
    <row r="32" spans="1:7">
      <c r="A32" s="54" t="s">
        <v>45</v>
      </c>
      <c r="B32" s="54" t="s">
        <v>138</v>
      </c>
    </row>
    <row r="33" spans="1:2">
      <c r="A33" s="54"/>
      <c r="B33" s="53"/>
    </row>
    <row r="34" spans="1:2">
      <c r="A34" s="54" t="s">
        <v>46</v>
      </c>
      <c r="B34" s="54" t="s">
        <v>115</v>
      </c>
    </row>
    <row r="35" spans="1:2">
      <c r="B35" s="54" t="s">
        <v>47</v>
      </c>
    </row>
    <row r="36" spans="1:2">
      <c r="B36" s="54" t="s">
        <v>114</v>
      </c>
    </row>
    <row r="37" spans="1:2">
      <c r="B37" s="54" t="s">
        <v>48</v>
      </c>
    </row>
    <row r="38" spans="1:2">
      <c r="B38" s="54" t="s">
        <v>49</v>
      </c>
    </row>
    <row r="39" spans="1:2">
      <c r="B39" s="53"/>
    </row>
    <row r="40" spans="1:2">
      <c r="A40" s="53" t="s">
        <v>50</v>
      </c>
      <c r="B40" s="23" t="s">
        <v>51</v>
      </c>
    </row>
    <row r="41" spans="1:2">
      <c r="A41" s="53"/>
      <c r="B41" s="53"/>
    </row>
    <row r="42" spans="1:2">
      <c r="A42" s="54" t="s">
        <v>35</v>
      </c>
      <c r="B42" s="54" t="s">
        <v>166</v>
      </c>
    </row>
    <row r="43" spans="1:2">
      <c r="A43" s="54"/>
      <c r="B43" s="53"/>
    </row>
    <row r="44" spans="1:2">
      <c r="A44" s="54" t="s">
        <v>37</v>
      </c>
      <c r="B44" s="54" t="s">
        <v>116</v>
      </c>
    </row>
    <row r="45" spans="1:2">
      <c r="A45" s="54"/>
      <c r="B45" s="53"/>
    </row>
    <row r="46" spans="1:2">
      <c r="A46" s="54" t="s">
        <v>40</v>
      </c>
      <c r="B46" s="54" t="s">
        <v>160</v>
      </c>
    </row>
    <row r="47" spans="1:2">
      <c r="A47" s="54"/>
      <c r="B47" s="53"/>
    </row>
    <row r="48" spans="1:2">
      <c r="A48" s="53" t="s">
        <v>52</v>
      </c>
      <c r="B48" s="23" t="s">
        <v>53</v>
      </c>
    </row>
    <row r="49" spans="1:2">
      <c r="A49" s="53"/>
      <c r="B49" s="53"/>
    </row>
    <row r="50" spans="1:2">
      <c r="A50" s="54" t="s">
        <v>35</v>
      </c>
      <c r="B50" s="54" t="s">
        <v>129</v>
      </c>
    </row>
    <row r="51" spans="1:2">
      <c r="A51" s="54"/>
      <c r="B51" s="53"/>
    </row>
    <row r="52" spans="1:2">
      <c r="A52" s="54" t="s">
        <v>37</v>
      </c>
      <c r="B52" s="54" t="s">
        <v>130</v>
      </c>
    </row>
    <row r="53" spans="1:2">
      <c r="B53" s="54" t="s">
        <v>54</v>
      </c>
    </row>
    <row r="54" spans="1:2">
      <c r="B54" s="53"/>
    </row>
    <row r="55" spans="1:2">
      <c r="A55" s="54" t="s">
        <v>40</v>
      </c>
      <c r="B55" s="54" t="s">
        <v>55</v>
      </c>
    </row>
    <row r="56" spans="1:2">
      <c r="A56" s="54"/>
      <c r="B56" s="53"/>
    </row>
    <row r="57" spans="1:2">
      <c r="A57" s="54" t="s">
        <v>42</v>
      </c>
      <c r="B57" s="54" t="s">
        <v>56</v>
      </c>
    </row>
    <row r="58" spans="1:2">
      <c r="B58" s="54"/>
    </row>
    <row r="59" spans="1:2" ht="12.75" customHeight="1">
      <c r="A59" s="53" t="s">
        <v>57</v>
      </c>
      <c r="B59" s="23" t="s">
        <v>58</v>
      </c>
    </row>
    <row r="60" spans="1:2" ht="12.75" customHeight="1">
      <c r="A60" s="53"/>
      <c r="B60" s="53"/>
    </row>
    <row r="61" spans="1:2">
      <c r="A61" s="54" t="s">
        <v>35</v>
      </c>
      <c r="B61" s="54" t="s">
        <v>59</v>
      </c>
    </row>
    <row r="62" spans="1:2">
      <c r="A62" s="54"/>
      <c r="B62" s="54"/>
    </row>
    <row r="63" spans="1:2">
      <c r="A63" s="54" t="s">
        <v>37</v>
      </c>
      <c r="B63" s="54" t="s">
        <v>60</v>
      </c>
    </row>
    <row r="64" spans="1:2">
      <c r="B64" s="54" t="s">
        <v>61</v>
      </c>
    </row>
    <row r="65" spans="1:2">
      <c r="A65" s="54"/>
      <c r="B65" s="54" t="s">
        <v>62</v>
      </c>
    </row>
    <row r="66" spans="1:2">
      <c r="B66" s="53"/>
    </row>
    <row r="67" spans="1:2">
      <c r="A67" s="54" t="s">
        <v>40</v>
      </c>
      <c r="B67" s="54" t="s">
        <v>63</v>
      </c>
    </row>
    <row r="68" spans="1:2">
      <c r="B68" s="54" t="s">
        <v>64</v>
      </c>
    </row>
    <row r="69" spans="1:2">
      <c r="A69" s="54"/>
      <c r="B69" s="54" t="s">
        <v>65</v>
      </c>
    </row>
    <row r="70" spans="1:2">
      <c r="B70" s="53" t="s">
        <v>66</v>
      </c>
    </row>
    <row r="71" spans="1:2">
      <c r="B71" s="53" t="s">
        <v>67</v>
      </c>
    </row>
    <row r="72" spans="1:2" s="53" customFormat="1"/>
    <row r="73" spans="1:2">
      <c r="A73" s="53" t="s">
        <v>79</v>
      </c>
      <c r="B73" s="23" t="s">
        <v>143</v>
      </c>
    </row>
    <row r="74" spans="1:2">
      <c r="B74" s="54"/>
    </row>
    <row r="75" spans="1:2">
      <c r="A75" s="54" t="s">
        <v>35</v>
      </c>
      <c r="B75" s="54" t="s">
        <v>144</v>
      </c>
    </row>
    <row r="76" spans="1:2">
      <c r="A76" s="54"/>
      <c r="B76" s="54"/>
    </row>
    <row r="77" spans="1:2">
      <c r="A77" s="54" t="s">
        <v>37</v>
      </c>
      <c r="B77" s="54" t="s">
        <v>145</v>
      </c>
    </row>
    <row r="78" spans="1:2" ht="12.75" customHeight="1">
      <c r="B78" s="54"/>
    </row>
    <row r="79" spans="1:2">
      <c r="B79" s="53" t="s">
        <v>80</v>
      </c>
    </row>
    <row r="80" spans="1:2">
      <c r="B80" s="54" t="s">
        <v>81</v>
      </c>
    </row>
    <row r="81" spans="1:2">
      <c r="B81" s="54"/>
    </row>
    <row r="82" spans="1:2" ht="15.75">
      <c r="A82" s="53" t="s">
        <v>161</v>
      </c>
      <c r="B82" s="24" t="s">
        <v>68</v>
      </c>
    </row>
    <row r="83" spans="1:2" ht="15.75">
      <c r="A83" s="53"/>
      <c r="B83" s="24"/>
    </row>
    <row r="84" spans="1:2">
      <c r="B84" s="53" t="s">
        <v>69</v>
      </c>
    </row>
    <row r="85" spans="1:2" customFormat="1"/>
    <row r="86" spans="1:2" ht="15.75">
      <c r="A86" s="53" t="s">
        <v>162</v>
      </c>
      <c r="B86" s="24" t="s">
        <v>70</v>
      </c>
    </row>
    <row r="87" spans="1:2" ht="15.75">
      <c r="A87" s="53"/>
      <c r="B87" s="24"/>
    </row>
    <row r="88" spans="1:2">
      <c r="B88" s="53" t="s">
        <v>71</v>
      </c>
    </row>
    <row r="89" spans="1:2">
      <c r="B89" s="54" t="s">
        <v>167</v>
      </c>
    </row>
    <row r="90" spans="1:2">
      <c r="B90" s="54" t="s">
        <v>165</v>
      </c>
    </row>
    <row r="91" spans="1:2">
      <c r="B91" s="54" t="s">
        <v>164</v>
      </c>
    </row>
    <row r="92" spans="1:2" ht="15.75">
      <c r="A92" s="53" t="s">
        <v>163</v>
      </c>
      <c r="B92" s="24" t="s">
        <v>72</v>
      </c>
    </row>
    <row r="93" spans="1:2" ht="15.75">
      <c r="A93" s="53"/>
      <c r="B93" s="24"/>
    </row>
    <row r="94" spans="1:2">
      <c r="B94" s="53" t="s">
        <v>73</v>
      </c>
    </row>
    <row r="95" spans="1:2">
      <c r="B95" s="53" t="s">
        <v>131</v>
      </c>
    </row>
    <row r="96" spans="1:2">
      <c r="B96" s="53" t="s">
        <v>132</v>
      </c>
    </row>
    <row r="100" spans="2:2" ht="15">
      <c r="B100" s="57" t="s">
        <v>168</v>
      </c>
    </row>
    <row r="101" spans="2:2">
      <c r="B101" s="54" t="s">
        <v>157</v>
      </c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Gesamtstand</vt:lpstr>
      <vt:lpstr>Einzelergebnisse</vt:lpstr>
      <vt:lpstr>Reglement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2013-12-15T06:50:14Z</dcterms:created>
  <dcterms:modified xsi:type="dcterms:W3CDTF">2017-03-18T21:24:12Z</dcterms:modified>
</cp:coreProperties>
</file>