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555" yWindow="-135" windowWidth="8745" windowHeight="9255" tabRatio="725" activeTab="1"/>
  </bookViews>
  <sheets>
    <sheet name="Z4 CUP 16" sheetId="80" r:id="rId1"/>
    <sheet name="Reglement" sheetId="82" r:id="rId2"/>
  </sheets>
  <calcPr calcId="125725"/>
</workbook>
</file>

<file path=xl/calcChain.xml><?xml version="1.0" encoding="utf-8"?>
<calcChain xmlns="http://schemas.openxmlformats.org/spreadsheetml/2006/main">
  <c r="G25" i="80"/>
  <c r="G26"/>
  <c r="G27"/>
  <c r="G28"/>
  <c r="G29"/>
  <c r="G37" l="1"/>
  <c r="G39"/>
  <c r="G38"/>
  <c r="G35"/>
  <c r="G36"/>
  <c r="G34"/>
  <c r="G24"/>
  <c r="G49"/>
  <c r="G48"/>
  <c r="G47"/>
  <c r="G46"/>
  <c r="G50"/>
  <c r="G45"/>
  <c r="G44"/>
  <c r="F26" l="1"/>
  <c r="E26" s="1"/>
  <c r="F28"/>
  <c r="F25"/>
  <c r="E25" s="1"/>
  <c r="F27"/>
  <c r="F29"/>
  <c r="E29" s="1"/>
  <c r="F24"/>
  <c r="H27"/>
  <c r="H28"/>
  <c r="H26"/>
  <c r="F35"/>
  <c r="F36"/>
  <c r="E36" s="1"/>
  <c r="F38"/>
  <c r="E38" s="1"/>
  <c r="F34"/>
  <c r="F37"/>
  <c r="F39"/>
  <c r="E39" s="1"/>
  <c r="H37"/>
  <c r="H39"/>
  <c r="H38"/>
  <c r="H29"/>
  <c r="H35"/>
  <c r="E27"/>
  <c r="F47"/>
  <c r="F49"/>
  <c r="F50"/>
  <c r="F45"/>
  <c r="E34"/>
  <c r="F46"/>
  <c r="F48"/>
  <c r="F44"/>
  <c r="E24"/>
  <c r="E28"/>
  <c r="H36"/>
  <c r="E35"/>
  <c r="E37"/>
  <c r="H25"/>
  <c r="H49"/>
  <c r="H48"/>
  <c r="H50"/>
  <c r="H46"/>
  <c r="H47"/>
  <c r="H45"/>
  <c r="G55" l="1"/>
  <c r="G56"/>
  <c r="G57"/>
  <c r="G61"/>
  <c r="F57" l="1"/>
  <c r="E57" s="1"/>
  <c r="F61"/>
  <c r="E61" s="1"/>
  <c r="F56"/>
  <c r="F55"/>
  <c r="E44"/>
  <c r="E45"/>
  <c r="E46"/>
  <c r="E48"/>
  <c r="E49"/>
  <c r="E50"/>
  <c r="E47"/>
  <c r="G58"/>
  <c r="F58" s="1"/>
  <c r="G59"/>
  <c r="F59" s="1"/>
  <c r="E59" s="1"/>
  <c r="G60"/>
  <c r="F60" s="1"/>
  <c r="E60" s="1"/>
  <c r="F11"/>
  <c r="E11" s="1"/>
  <c r="H57" l="1"/>
  <c r="H58"/>
  <c r="H61"/>
  <c r="H60"/>
  <c r="H59"/>
  <c r="H56"/>
  <c r="F13"/>
  <c r="E13" s="1"/>
  <c r="F9"/>
  <c r="E9" s="1"/>
  <c r="F12"/>
  <c r="E12" s="1"/>
  <c r="F7"/>
  <c r="E7" s="1"/>
  <c r="F14"/>
  <c r="E14" s="1"/>
  <c r="F10"/>
  <c r="E10" s="1"/>
  <c r="F15"/>
  <c r="E15" s="1"/>
  <c r="F8"/>
  <c r="E8" s="1"/>
  <c r="E55" l="1"/>
  <c r="E56"/>
  <c r="E58"/>
</calcChain>
</file>

<file path=xl/comments1.xml><?xml version="1.0" encoding="utf-8"?>
<comments xmlns="http://schemas.openxmlformats.org/spreadsheetml/2006/main">
  <authors>
    <author>Aigner</author>
  </authors>
  <commentList>
    <comment ref="H7" authorId="0">
      <text>
        <r>
          <rPr>
            <b/>
            <sz val="8"/>
            <color indexed="81"/>
            <rFont val="Tahoma"/>
            <family val="2"/>
          </rPr>
          <t>JOKER verbraucht: keine Beschriftung auf den Hinterrädern übrig</t>
        </r>
      </text>
    </comment>
  </commentList>
</comments>
</file>

<file path=xl/sharedStrings.xml><?xml version="1.0" encoding="utf-8"?>
<sst xmlns="http://schemas.openxmlformats.org/spreadsheetml/2006/main" count="201" uniqueCount="114">
  <si>
    <t>Platz</t>
  </si>
  <si>
    <t>Dieter Mayr</t>
  </si>
  <si>
    <t>Qualifying</t>
  </si>
  <si>
    <t>Zeit</t>
  </si>
  <si>
    <t>Runden</t>
  </si>
  <si>
    <t>Jutta Binder</t>
  </si>
  <si>
    <t>Alex Tögel</t>
  </si>
  <si>
    <t>Spurübersicht</t>
  </si>
  <si>
    <t>FahrerIn</t>
  </si>
  <si>
    <t>◄</t>
  </si>
  <si>
    <t>Gesamt- punkte</t>
  </si>
  <si>
    <t>▼1</t>
  </si>
  <si>
    <t>▲2</t>
  </si>
  <si>
    <t>neu</t>
  </si>
  <si>
    <t>Einzelergebnisse</t>
  </si>
  <si>
    <t>▲1</t>
  </si>
  <si>
    <t>▼2</t>
  </si>
  <si>
    <t>Die Grundgedanken:</t>
  </si>
  <si>
    <t>Die Karosserien müssen lackiert (Basislack + Klarlack) und mit Decals oder Aufklebern und mit drei Startnummern versehen sein.</t>
  </si>
  <si>
    <t>Die Karosserie muss Leitkiel und Räder in der Draufsicht vollständig verdecken.</t>
  </si>
  <si>
    <t>Es muss ein bemalter 3-dimensionaler Lexan-Fahrereinsatz verwendet werden, der alle technischen Einrichtungen verdeckt.</t>
  </si>
  <si>
    <t>Anleitung zum Chassisbau von Dr. Slot: http://www.doktorslot.de/slp_aufbau001.htm</t>
  </si>
  <si>
    <t>Motor:</t>
  </si>
  <si>
    <t>Licht:</t>
  </si>
  <si>
    <t>Rück- stand Voriger</t>
  </si>
  <si>
    <t>ausgesuchte Motoren</t>
  </si>
  <si>
    <t>Mike Lang</t>
  </si>
  <si>
    <t>Z4 - Cup</t>
  </si>
  <si>
    <t>Geringer Fahrzeugpreis</t>
  </si>
  <si>
    <t xml:space="preserve">Einfaches Reglement </t>
  </si>
  <si>
    <t>Chancengleichheit durch viele Einheitsteile</t>
  </si>
  <si>
    <t>Bei eventuellen Fragen, Unklarheiten, oder Verbesserungsvorschlägen zögert nicht, sondern kontaktiert mich! (mayrdieter@gmx.at)</t>
  </si>
  <si>
    <t>Karosserie:</t>
  </si>
  <si>
    <t>Fahrwerk:</t>
  </si>
  <si>
    <t>Plafit Super24 SLP 13D “Junior” – PF1700SLPJ</t>
  </si>
  <si>
    <t>Gewicht:</t>
  </si>
  <si>
    <t>Das Mindestgewicht des Fahrzeuges beträgt 180 Gramm.</t>
  </si>
  <si>
    <t>SRP (25000er) – wird vom Veranstalter mit 12er Ritzel gestellt und den Fahrern zugelost. Es wird darauf geachtet, dass ein Fahrer nur einmal diesen Motor pro Saison bekommt.</t>
  </si>
  <si>
    <t>Räder vo.:</t>
  </si>
  <si>
    <r>
      <t xml:space="preserve">Mindestdurchmesser 25mm, </t>
    </r>
    <r>
      <rPr>
        <b/>
        <sz val="12"/>
        <rFont val="Cambria"/>
        <family val="1"/>
      </rPr>
      <t>!!Achtung!!</t>
    </r>
    <r>
      <rPr>
        <sz val="12"/>
        <rFont val="Cambria"/>
        <family val="1"/>
      </rPr>
      <t xml:space="preserve"> Reifendurchmesser regelt Bodenfreiheit </t>
    </r>
    <r>
      <rPr>
        <sz val="12"/>
        <rFont val="Wingdings"/>
        <charset val="2"/>
      </rPr>
      <t>à</t>
    </r>
    <r>
      <rPr>
        <sz val="12"/>
        <rFont val="Cambria"/>
        <family val="1"/>
      </rPr>
      <t xml:space="preserve"> Aufbauanleitung genau lesen</t>
    </r>
  </si>
  <si>
    <t>Räder hi.:</t>
  </si>
  <si>
    <t>Achsen:</t>
  </si>
  <si>
    <t>3mm durchgehend – sonst frei</t>
  </si>
  <si>
    <t>Getriebe:</t>
  </si>
  <si>
    <t>Achse ausnahmslos 43er Zahnrad. Motor wird mit 12er Ritzel ausgegeben.</t>
  </si>
  <si>
    <t>Lager, Leitkiel, Kabel, Schleifer:</t>
  </si>
  <si>
    <t>frei, jedoch nur ein Leitkiel</t>
  </si>
  <si>
    <t>Sonstiges:</t>
  </si>
  <si>
    <t>Rennablauf:</t>
  </si>
  <si>
    <t>6 Rennen – zwei Streicher</t>
  </si>
  <si>
    <t>Punktesystem:</t>
  </si>
  <si>
    <t>Sieger 100% – restliche Teilnehmer aliquot der gewerteten Rennrunden.</t>
  </si>
  <si>
    <t>Joker:</t>
  </si>
  <si>
    <t>Wird beim ersten Rennen ausgegeben – darf im Verlauf einer Saison bei einem Regelverstoß eingelöst werden.</t>
  </si>
  <si>
    <t>Leihwagen:</t>
  </si>
  <si>
    <t>Es stehen ab Beginn der Rennsaison zwei gewartete Fahrzeuge für Gäste zur Verfügung. Bitte um rechtzeitige Reservierung! Eine Aufstockung auf mehr Fahrzeuge ist geplant, richtet sich nach dem Interesse der Gaststarter.</t>
  </si>
  <si>
    <t>©ARZD</t>
  </si>
  <si>
    <t>Tuningteile sind verboten. Das Anbringen von Trimmgewichten im und am Fahrwerk ist erlaubt. Zu diesem Zweck dürfen maximal 2 Bohrungen in das Chassis gemacht werden.</t>
  </si>
  <si>
    <t xml:space="preserve"> Die Bodenfreiheit muss vor und nach dem Rennen mindestens 0,8mm betragen. Magnete sind verboten.</t>
  </si>
  <si>
    <t>Es sind vorne der Einfachheit halber alle Felgen erlaubt,  Mindestbreite des Reifens 6mm – Auflage mindestens 5mm.</t>
  </si>
  <si>
    <t xml:space="preserve">Felgeneinsätze sind bei Töpfchenfelgen verpflichtend vorgeschrieben. Versiegeln ist erlaubt. </t>
  </si>
  <si>
    <t>Jederzeitiger Neukauf möglich. Überschleifen im Club erlaubt, ansonsten nur Klebeband und Bremsenreiniger zur Reinigung! Die Beschriftung muss sichtbar bleiben!!!</t>
  </si>
  <si>
    <t>% Punkte</t>
  </si>
  <si>
    <t>ARZD Z4 CUP</t>
  </si>
  <si>
    <t>Punkte: Teilnehmerzahl/-1/-2... im Qualifying sowie prozentueller Rundenanteil des Siegers… im Rennen</t>
  </si>
  <si>
    <t>Licht Punkte</t>
  </si>
  <si>
    <t>Günther Schlosser</t>
  </si>
  <si>
    <t>▲3</t>
  </si>
  <si>
    <t>▼3</t>
  </si>
  <si>
    <t>Punkte</t>
  </si>
  <si>
    <t>Motor</t>
  </si>
  <si>
    <r>
      <t xml:space="preserve"> nicht verpflichtend aber erlaubt – bringt </t>
    </r>
    <r>
      <rPr>
        <b/>
        <sz val="12"/>
        <color rgb="FFFF0000"/>
        <rFont val="Cambria"/>
        <family val="1"/>
      </rPr>
      <t>1%</t>
    </r>
    <r>
      <rPr>
        <sz val="12"/>
        <rFont val="Cambria"/>
        <family val="1"/>
      </rPr>
      <t xml:space="preserve"> zusätzlich pro Lauf.</t>
    </r>
  </si>
  <si>
    <t>Rainer Lustig ®</t>
  </si>
  <si>
    <t>Wolfgang Schrauf ®</t>
  </si>
  <si>
    <t>® = Roockie</t>
  </si>
  <si>
    <t>Zeiten bzw. Runden grün hinterlegt = persönliche Bestmarke</t>
  </si>
  <si>
    <t>Mario Rada ®</t>
  </si>
  <si>
    <t>Motorenpool:</t>
  </si>
  <si>
    <t>Fredi Lippert</t>
  </si>
  <si>
    <t xml:space="preserve"> Auf den Diffusor samt Lochblech darf verzichtet werden. Ebenso auf den unteren Kühler im Frontbereich.</t>
  </si>
  <si>
    <t>Es muss der Heckflügel aus dem Bausatz bzw. der fertigen Karosserie verwendet werden. Der Heckflügel darf flexibel, jedoch immer noch in Originalposition befestigt werden.</t>
  </si>
  <si>
    <t>Zur Schmierung ist nur Öl erlaubt – Haftmittel sind verboten. Abgebrochene Spoiler und lose Frontscheiben müssen binnen 5 Runden wieder am Originalplatz angebracht werden.</t>
  </si>
  <si>
    <t xml:space="preserve"> Reparaturen dürfen ausschließlich in der Rennzeit durchgeführt werden. Wenn der Teilnehmer aussetzt muss das Auto im Parc Fermé stehen.</t>
  </si>
  <si>
    <r>
      <t xml:space="preserve">ARZD     Z4 CUP    </t>
    </r>
    <r>
      <rPr>
        <b/>
        <sz val="20"/>
        <color indexed="9"/>
        <rFont val="Arial"/>
        <family val="2"/>
      </rPr>
      <t xml:space="preserve"> </t>
    </r>
    <r>
      <rPr>
        <b/>
        <sz val="26"/>
        <color indexed="9"/>
        <rFont val="Arial"/>
        <family val="2"/>
      </rPr>
      <t>2016</t>
    </r>
  </si>
  <si>
    <t>noch kein Streicher</t>
  </si>
  <si>
    <t>Finale nur bei Teilnahme als Streicher möglich</t>
  </si>
  <si>
    <t>Meisterschaftsstand</t>
  </si>
  <si>
    <t>6 Rennen - 2 Streicher - Finale kann nur bei Teilnahme als Streicher gewertet werden</t>
  </si>
  <si>
    <r>
      <t xml:space="preserve">1. Lauf    5 x 7 </t>
    </r>
    <r>
      <rPr>
        <b/>
        <sz val="12"/>
        <color indexed="10"/>
        <rFont val="Arial"/>
        <family val="2"/>
      </rPr>
      <t>Minuten</t>
    </r>
  </si>
  <si>
    <r>
      <t xml:space="preserve">2. Lauf    5 x 7 </t>
    </r>
    <r>
      <rPr>
        <b/>
        <sz val="12"/>
        <color indexed="10"/>
        <rFont val="Arial"/>
        <family val="2"/>
      </rPr>
      <t>Minuten</t>
    </r>
  </si>
  <si>
    <t>Rennen                               21°/49%</t>
  </si>
  <si>
    <t>Rennen                               19°/62%</t>
  </si>
  <si>
    <t xml:space="preserve">Scaleauto ProComp3 (SC-2424P) vom Veranstalter gestellt! Einmal beim Veranstalter um €14.- gekauft – bleiben in Dose im Club. </t>
  </si>
  <si>
    <t>Stand: 15.2.2016</t>
  </si>
  <si>
    <t xml:space="preserve"> Es müssen alle Scheiben verwendet werden, jedoch sind auch Lexanscheiben zulässig. </t>
  </si>
  <si>
    <t xml:space="preserve">Die Karosserie darf nicht ausgeschliffen und verändert werden. Es dürfen lediglich die Chassis–Haltezapfen entfernt werden. </t>
  </si>
  <si>
    <r>
      <t xml:space="preserve">3. Lauf    5 x 7 </t>
    </r>
    <r>
      <rPr>
        <b/>
        <sz val="12"/>
        <color indexed="10"/>
        <rFont val="Arial"/>
        <family val="2"/>
      </rPr>
      <t>Minuten</t>
    </r>
  </si>
  <si>
    <r>
      <t xml:space="preserve">4. Lauf    5 x 7 </t>
    </r>
    <r>
      <rPr>
        <b/>
        <sz val="12"/>
        <color indexed="10"/>
        <rFont val="Arial"/>
        <family val="2"/>
      </rPr>
      <t>Minuten</t>
    </r>
  </si>
  <si>
    <t>Rennen                               21°/56%</t>
  </si>
  <si>
    <t>Rennen                               21°/50%</t>
  </si>
  <si>
    <t xml:space="preserve">    Mike Lang</t>
  </si>
  <si>
    <t>Diskussion 19.3.2016:</t>
  </si>
  <si>
    <t>theoretisch nicht, weil nicht ausdrücklich im Reglement erlaubt.</t>
  </si>
  <si>
    <t>2.) Ist die Bison Chassis Variante erlaubt?</t>
  </si>
  <si>
    <t>Die Wahrheit:</t>
  </si>
  <si>
    <t>Als Veranstalter bin ich aber leider gezwungen, vernünftige Starterfelder zusammen zu bekommen, denn ich kann mich nicht darauf verlassen, dass alle kommen die es angekündigt haben.</t>
  </si>
  <si>
    <t xml:space="preserve">Natürlich gefallen mir solche "Anpassungen" überhaupt nicht und sind für mich auch nicht verständlich! </t>
  </si>
  <si>
    <t>Leider treten auch viele Topfahrer nicht an, weil sie nicht sicher sein können, mit gestellten Reifen und Motoren siegen zu können, wäre ja eine "riesen Blamage".</t>
  </si>
  <si>
    <t>Somit bleibt ein, gott sei Dank, gut gelaunter Haufen Teilnehmer übrig, die in erster Linie Spass am Fahren haben, den es gilt zu erhalten.</t>
  </si>
  <si>
    <t>Was es mir aufzwingt, manchmal Kompromisse einzugehen und diese ungeliebten "Anpassungen" zur Kenntnis zu nehmen.</t>
  </si>
  <si>
    <t>Ich möchte trotzdem an alle Teilnehmer appelieren, sich in Zukunft am Reglement zu orientieren, um nicht in die Gefahr zu kommen, eine tolle Serie dem Untergeng zuzuführen.</t>
  </si>
  <si>
    <t>Wir werden bei den beiden letzten Rennen über eine weitere Saison abstimmen, meiner Meinung nach soll es weitergehen.</t>
  </si>
  <si>
    <t xml:space="preserve">1.) sind zusätzliche Schlitze in der H Platte erlaubt? </t>
  </si>
  <si>
    <t>SG Dieter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</si>
</sst>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/m"/>
  </numFmts>
  <fonts count="57">
    <font>
      <sz val="10"/>
      <name val="Arial"/>
    </font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5"/>
      <color indexed="10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b/>
      <sz val="11"/>
      <color indexed="12"/>
      <name val="Arial Black"/>
      <family val="2"/>
    </font>
    <font>
      <b/>
      <sz val="11"/>
      <color indexed="17"/>
      <name val="Arial Black"/>
      <family val="2"/>
    </font>
    <font>
      <b/>
      <sz val="11"/>
      <color indexed="10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sz val="10"/>
      <color indexed="9"/>
      <name val="Arial"/>
      <family val="2"/>
    </font>
    <font>
      <sz val="14"/>
      <color indexed="8"/>
      <name val="Arial"/>
      <family val="2"/>
    </font>
    <font>
      <b/>
      <sz val="12"/>
      <color indexed="9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20"/>
      <color indexed="9"/>
      <name val="Arial"/>
      <family val="2"/>
    </font>
    <font>
      <b/>
      <sz val="26"/>
      <color indexed="9"/>
      <name val="Arial"/>
      <family val="2"/>
    </font>
    <font>
      <sz val="11"/>
      <name val="Arial"/>
      <family val="2"/>
    </font>
    <font>
      <sz val="12"/>
      <name val="Cambria"/>
      <family val="1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theme="0"/>
      <name val="Arial"/>
      <family val="2"/>
    </font>
    <font>
      <b/>
      <sz val="16"/>
      <color rgb="FFFF0000"/>
      <name val="Arial"/>
      <family val="2"/>
    </font>
    <font>
      <i/>
      <sz val="20"/>
      <color rgb="FF1F497D"/>
      <name val="Cambria"/>
      <family val="1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36"/>
      <color theme="0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i/>
      <u/>
      <sz val="16"/>
      <color rgb="FF548DD4"/>
      <name val="Cambria"/>
      <family val="1"/>
    </font>
    <font>
      <b/>
      <sz val="12"/>
      <name val="Cambria"/>
      <family val="1"/>
    </font>
    <font>
      <sz val="12"/>
      <name val="Wingdings"/>
      <charset val="2"/>
    </font>
    <font>
      <b/>
      <sz val="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Cambria"/>
      <family val="1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i/>
      <u/>
      <sz val="26"/>
      <color rgb="FFFF0000"/>
      <name val="Cambria"/>
      <family val="1"/>
    </font>
    <font>
      <b/>
      <sz val="6"/>
      <color indexed="12"/>
      <name val="Arial"/>
      <family val="2"/>
    </font>
    <font>
      <b/>
      <sz val="12"/>
      <color rgb="FFFF0000"/>
      <name val="Arial"/>
      <family val="2"/>
    </font>
    <font>
      <b/>
      <sz val="8"/>
      <color indexed="81"/>
      <name val="Tahoma"/>
      <family val="2"/>
    </font>
    <font>
      <b/>
      <sz val="12"/>
      <color rgb="FFFFFF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darkGrid"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180">
        <stop position="0">
          <color theme="0"/>
        </stop>
        <stop position="1">
          <color rgb="FF92D050"/>
        </stop>
      </gradientFill>
    </fill>
    <fill>
      <patternFill patternType="solid">
        <fgColor rgb="FFFF0000"/>
        <bgColor indexed="64"/>
      </patternFill>
    </fill>
    <fill>
      <patternFill patternType="darkTrellis">
        <fgColor theme="6" tint="-0.499984740745262"/>
        <bgColor theme="0" tint="-0.24994659260841701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gradientFill type="path" left="1" right="1">
        <stop position="0">
          <color theme="0"/>
        </stop>
        <stop position="1">
          <color rgb="FFFFFF00"/>
        </stop>
      </gradientFill>
    </fill>
    <fill>
      <gradientFill type="path" left="1" right="1">
        <stop position="0">
          <color theme="0"/>
        </stop>
        <stop position="1">
          <color theme="0" tint="-0.1490218817712943"/>
        </stop>
      </gradientFill>
    </fill>
    <fill>
      <gradientFill type="path" left="1" right="1">
        <stop position="0">
          <color theme="0"/>
        </stop>
        <stop position="1">
          <color rgb="FFFFC000"/>
        </stop>
      </gradient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4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 applyAlignment="1">
      <alignment horizontal="center" vertical="center"/>
    </xf>
    <xf numFmtId="2" fontId="20" fillId="0" borderId="3" xfId="0" applyNumberFormat="1" applyFont="1" applyFill="1" applyBorder="1" applyAlignment="1">
      <alignment horizontal="center" vertical="center"/>
    </xf>
    <xf numFmtId="2" fontId="22" fillId="0" borderId="3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 wrapText="1"/>
    </xf>
    <xf numFmtId="0" fontId="23" fillId="4" borderId="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0" fillId="3" borderId="0" xfId="0" applyFill="1" applyBorder="1" applyAlignment="1">
      <alignment horizontal="center" vertical="center" wrapText="1"/>
    </xf>
    <xf numFmtId="0" fontId="26" fillId="4" borderId="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5" fillId="8" borderId="7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1" fillId="0" borderId="0" xfId="0" applyFont="1"/>
    <xf numFmtId="0" fontId="36" fillId="0" borderId="0" xfId="0" applyFont="1"/>
    <xf numFmtId="0" fontId="32" fillId="3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/>
    <xf numFmtId="0" fontId="31" fillId="0" borderId="0" xfId="0" applyFont="1" applyAlignment="1">
      <alignment horizontal="left" indent="1"/>
    </xf>
    <xf numFmtId="0" fontId="31" fillId="0" borderId="0" xfId="0" applyFont="1" applyAlignment="1">
      <alignment horizontal="left" indent="4"/>
    </xf>
    <xf numFmtId="0" fontId="5" fillId="0" borderId="0" xfId="1" applyAlignment="1" applyProtection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47" fillId="0" borderId="5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Fill="1" applyBorder="1" applyAlignment="1">
      <alignment horizontal="center" vertical="center" wrapText="1"/>
    </xf>
    <xf numFmtId="2" fontId="35" fillId="9" borderId="2" xfId="0" applyNumberFormat="1" applyFont="1" applyFill="1" applyBorder="1" applyAlignment="1">
      <alignment horizontal="center" vertical="center" wrapText="1"/>
    </xf>
    <xf numFmtId="2" fontId="38" fillId="5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2" fontId="34" fillId="5" borderId="10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30" fillId="17" borderId="12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51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164" fontId="54" fillId="0" borderId="5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65" fontId="37" fillId="0" borderId="11" xfId="0" applyNumberFormat="1" applyFont="1" applyFill="1" applyBorder="1" applyAlignment="1">
      <alignment horizontal="center" vertical="center" wrapText="1"/>
    </xf>
    <xf numFmtId="1" fontId="56" fillId="16" borderId="1" xfId="0" applyNumberFormat="1" applyFont="1" applyFill="1" applyBorder="1" applyAlignment="1">
      <alignment horizontal="center" vertical="center"/>
    </xf>
    <xf numFmtId="1" fontId="38" fillId="16" borderId="1" xfId="0" applyNumberFormat="1" applyFont="1" applyFill="1" applyBorder="1" applyAlignment="1">
      <alignment horizontal="center" vertical="center"/>
    </xf>
    <xf numFmtId="1" fontId="3" fillId="13" borderId="1" xfId="0" applyNumberFormat="1" applyFont="1" applyFill="1" applyBorder="1" applyAlignment="1">
      <alignment horizontal="center" vertical="center"/>
    </xf>
    <xf numFmtId="1" fontId="3" fillId="14" borderId="1" xfId="0" applyNumberFormat="1" applyFont="1" applyFill="1" applyBorder="1" applyAlignment="1">
      <alignment horizontal="center" vertical="center"/>
    </xf>
    <xf numFmtId="1" fontId="3" fillId="19" borderId="3" xfId="0" applyNumberFormat="1" applyFont="1" applyFill="1" applyBorder="1" applyAlignment="1">
      <alignment horizontal="center" vertical="center"/>
    </xf>
    <xf numFmtId="1" fontId="3" fillId="19" borderId="1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" fontId="4" fillId="13" borderId="1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2" fontId="4" fillId="20" borderId="2" xfId="0" applyNumberFormat="1" applyFont="1" applyFill="1" applyBorder="1" applyAlignment="1">
      <alignment horizontal="center" vertical="center" wrapText="1"/>
    </xf>
    <xf numFmtId="2" fontId="4" fillId="21" borderId="1" xfId="0" applyNumberFormat="1" applyFont="1" applyFill="1" applyBorder="1" applyAlignment="1">
      <alignment horizontal="center" vertical="center" wrapText="1"/>
    </xf>
    <xf numFmtId="2" fontId="4" fillId="22" borderId="1" xfId="0" applyNumberFormat="1" applyFont="1" applyFill="1" applyBorder="1" applyAlignment="1">
      <alignment horizontal="center" vertical="center" wrapText="1"/>
    </xf>
    <xf numFmtId="1" fontId="4" fillId="20" borderId="2" xfId="0" applyNumberFormat="1" applyFont="1" applyFill="1" applyBorder="1" applyAlignment="1">
      <alignment horizontal="center" vertical="center" wrapText="1"/>
    </xf>
    <xf numFmtId="1" fontId="4" fillId="21" borderId="1" xfId="0" applyNumberFormat="1" applyFont="1" applyFill="1" applyBorder="1" applyAlignment="1">
      <alignment horizontal="center" vertical="center" wrapText="1"/>
    </xf>
    <xf numFmtId="1" fontId="4" fillId="22" borderId="1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" fontId="54" fillId="20" borderId="2" xfId="0" applyNumberFormat="1" applyFont="1" applyFill="1" applyBorder="1" applyAlignment="1">
      <alignment horizontal="center" vertical="center" wrapText="1"/>
    </xf>
    <xf numFmtId="2" fontId="54" fillId="0" borderId="1" xfId="0" applyNumberFormat="1" applyFont="1" applyFill="1" applyBorder="1" applyAlignment="1">
      <alignment horizontal="center" vertical="center" wrapText="1"/>
    </xf>
    <xf numFmtId="2" fontId="54" fillId="21" borderId="1" xfId="0" applyNumberFormat="1" applyFont="1" applyFill="1" applyBorder="1" applyAlignment="1">
      <alignment horizontal="center" vertical="center" wrapText="1"/>
    </xf>
    <xf numFmtId="1" fontId="3" fillId="14" borderId="3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9" fillId="5" borderId="7" xfId="0" applyFont="1" applyFill="1" applyBorder="1" applyAlignment="1">
      <alignment horizontal="center" vertical="center" wrapText="1"/>
    </xf>
    <xf numFmtId="0" fontId="39" fillId="5" borderId="12" xfId="0" applyFont="1" applyFill="1" applyBorder="1" applyAlignment="1">
      <alignment horizontal="center" vertical="center" wrapText="1"/>
    </xf>
    <xf numFmtId="0" fontId="33" fillId="10" borderId="25" xfId="0" applyFont="1" applyFill="1" applyBorder="1" applyAlignment="1">
      <alignment horizontal="center" vertical="center" wrapText="1"/>
    </xf>
    <xf numFmtId="0" fontId="33" fillId="10" borderId="2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49" fillId="10" borderId="13" xfId="0" applyFont="1" applyFill="1" applyBorder="1" applyAlignment="1">
      <alignment horizontal="center" vertical="center" textRotation="90" wrapText="1"/>
    </xf>
    <xf numFmtId="0" fontId="49" fillId="10" borderId="16" xfId="0" applyFont="1" applyFill="1" applyBorder="1" applyAlignment="1">
      <alignment horizontal="center" vertical="center" textRotation="90" wrapText="1"/>
    </xf>
    <xf numFmtId="0" fontId="15" fillId="15" borderId="10" xfId="0" applyFont="1" applyFill="1" applyBorder="1" applyAlignment="1">
      <alignment horizontal="center" vertical="center" wrapText="1"/>
    </xf>
    <xf numFmtId="0" fontId="15" fillId="15" borderId="14" xfId="0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16" fontId="2" fillId="0" borderId="14" xfId="0" applyNumberFormat="1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40" fillId="4" borderId="0" xfId="0" applyFont="1" applyFill="1" applyAlignment="1">
      <alignment horizontal="center" vertical="center" wrapText="1"/>
    </xf>
    <xf numFmtId="0" fontId="17" fillId="12" borderId="0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center" vertical="center" wrapText="1"/>
    </xf>
    <xf numFmtId="0" fontId="38" fillId="5" borderId="6" xfId="0" applyFont="1" applyFill="1" applyBorder="1" applyAlignment="1">
      <alignment horizontal="center" vertical="center" wrapText="1"/>
    </xf>
    <xf numFmtId="0" fontId="38" fillId="5" borderId="21" xfId="0" applyFont="1" applyFill="1" applyBorder="1" applyAlignment="1">
      <alignment horizontal="center" vertical="center" wrapText="1"/>
    </xf>
    <xf numFmtId="0" fontId="38" fillId="5" borderId="2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7" fillId="9" borderId="15" xfId="0" applyFont="1" applyFill="1" applyBorder="1" applyAlignment="1">
      <alignment horizontal="center" vertical="center" wrapText="1"/>
    </xf>
    <xf numFmtId="0" fontId="37" fillId="9" borderId="24" xfId="0" applyFont="1" applyFill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16" fontId="50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3" fillId="11" borderId="23" xfId="0" applyFont="1" applyFill="1" applyBorder="1" applyAlignment="1">
      <alignment horizontal="center" vertical="center" wrapText="1"/>
    </xf>
    <xf numFmtId="0" fontId="42" fillId="5" borderId="27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2" fillId="18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6" fillId="0" borderId="0" xfId="0" applyFo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9073</xdr:colOff>
      <xdr:row>1</xdr:row>
      <xdr:rowOff>13355</xdr:rowOff>
    </xdr:from>
    <xdr:to>
      <xdr:col>3</xdr:col>
      <xdr:colOff>9072</xdr:colOff>
      <xdr:row>2</xdr:row>
      <xdr:rowOff>22339</xdr:rowOff>
    </xdr:to>
    <xdr:pic>
      <xdr:nvPicPr>
        <xdr:cNvPr id="2" name="Grafik 1" descr="DSC_002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10847"/>
        <a:stretch>
          <a:fillRect/>
        </a:stretch>
      </xdr:blipFill>
      <xdr:spPr>
        <a:xfrm>
          <a:off x="268846" y="134582"/>
          <a:ext cx="865908" cy="537189"/>
        </a:xfrm>
        <a:prstGeom prst="rect">
          <a:avLst/>
        </a:prstGeom>
      </xdr:spPr>
    </xdr:pic>
    <xdr:clientData/>
  </xdr:twoCellAnchor>
  <xdr:twoCellAnchor editAs="oneCell">
    <xdr:from>
      <xdr:col>3</xdr:col>
      <xdr:colOff>1073716</xdr:colOff>
      <xdr:row>6</xdr:row>
      <xdr:rowOff>8659</xdr:rowOff>
    </xdr:from>
    <xdr:to>
      <xdr:col>4</xdr:col>
      <xdr:colOff>918</xdr:colOff>
      <xdr:row>7</xdr:row>
      <xdr:rowOff>19312</xdr:rowOff>
    </xdr:to>
    <xdr:pic>
      <xdr:nvPicPr>
        <xdr:cNvPr id="5" name="Grafik 4" descr="joker-comi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9398" y="1567295"/>
          <a:ext cx="511815" cy="261767"/>
        </a:xfrm>
        <a:prstGeom prst="rect">
          <a:avLst/>
        </a:prstGeom>
      </xdr:spPr>
    </xdr:pic>
    <xdr:clientData/>
  </xdr:twoCellAnchor>
  <xdr:twoCellAnchor editAs="oneCell">
    <xdr:from>
      <xdr:col>3</xdr:col>
      <xdr:colOff>1073716</xdr:colOff>
      <xdr:row>54</xdr:row>
      <xdr:rowOff>8659</xdr:rowOff>
    </xdr:from>
    <xdr:to>
      <xdr:col>4</xdr:col>
      <xdr:colOff>918</xdr:colOff>
      <xdr:row>55</xdr:row>
      <xdr:rowOff>19312</xdr:rowOff>
    </xdr:to>
    <xdr:pic>
      <xdr:nvPicPr>
        <xdr:cNvPr id="6" name="Grafik 5" descr="joker-comi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9398" y="1567295"/>
          <a:ext cx="511815" cy="261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oktorslot.de/slp_aufbau001.htm" TargetMode="External"/><Relationship Id="rId1" Type="http://schemas.openxmlformats.org/officeDocument/2006/relationships/hyperlink" Target="mailto:mayrdieter@gmx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71"/>
  <sheetViews>
    <sheetView showZeros="0" zoomScale="110" zoomScaleNormal="110" workbookViewId="0">
      <pane ySplit="2" topLeftCell="A24" activePane="bottomLeft" state="frozen"/>
      <selection pane="bottomLeft" activeCell="P2" sqref="P2:Q2"/>
    </sheetView>
  </sheetViews>
  <sheetFormatPr baseColWidth="10" defaultRowHeight="18" customHeight="1"/>
  <cols>
    <col min="1" max="1" width="3.85546875" style="24" customWidth="1"/>
    <col min="2" max="2" width="5.7109375" style="13" customWidth="1"/>
    <col min="3" max="3" width="7.28515625" style="4" customWidth="1"/>
    <col min="4" max="4" width="23.7109375" style="5" customWidth="1"/>
    <col min="5" max="5" width="12.5703125" style="11" customWidth="1"/>
    <col min="6" max="6" width="11.7109375" style="11" customWidth="1"/>
    <col min="7" max="7" width="8.7109375" style="11" customWidth="1"/>
    <col min="8" max="19" width="8.7109375" style="2" customWidth="1"/>
    <col min="20" max="16384" width="11.42578125" style="2"/>
  </cols>
  <sheetData>
    <row r="1" spans="1:19" ht="9.9499999999999993" customHeight="1">
      <c r="A1" s="22"/>
      <c r="B1" s="12"/>
      <c r="C1" s="6"/>
      <c r="D1" s="6"/>
      <c r="E1" s="9"/>
      <c r="F1" s="9"/>
      <c r="G1" s="9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41.25" customHeight="1">
      <c r="A2" s="27"/>
      <c r="B2" s="121"/>
      <c r="C2" s="121"/>
      <c r="D2" s="121" t="s">
        <v>83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 t="s">
        <v>75</v>
      </c>
      <c r="Q2" s="122"/>
      <c r="R2" s="6"/>
      <c r="S2" s="6"/>
    </row>
    <row r="3" spans="1:19" ht="9.9499999999999993" customHeight="1">
      <c r="A3" s="12"/>
      <c r="B3" s="12"/>
      <c r="C3" s="6"/>
      <c r="D3" s="6"/>
      <c r="E3" s="10"/>
      <c r="F3" s="10"/>
      <c r="G3" s="10"/>
      <c r="H3" s="6"/>
      <c r="I3" s="26"/>
      <c r="J3" s="26"/>
      <c r="K3" s="26"/>
      <c r="L3" s="26"/>
      <c r="M3" s="26"/>
      <c r="N3" s="26"/>
      <c r="O3" s="26"/>
      <c r="P3" s="26"/>
      <c r="Q3" s="26"/>
      <c r="R3" s="26"/>
      <c r="S3" s="6"/>
    </row>
    <row r="4" spans="1:19" s="28" customFormat="1" ht="26.25" customHeight="1">
      <c r="A4" s="27"/>
      <c r="B4" s="123" t="s">
        <v>86</v>
      </c>
      <c r="C4" s="123"/>
      <c r="D4" s="123"/>
      <c r="E4" s="123"/>
      <c r="F4" s="124" t="s">
        <v>10</v>
      </c>
      <c r="G4" s="137" t="s">
        <v>14</v>
      </c>
      <c r="H4" s="138"/>
      <c r="I4" s="138"/>
      <c r="J4" s="138"/>
      <c r="K4" s="138"/>
      <c r="L4" s="138"/>
      <c r="M4" s="138"/>
      <c r="N4" s="138"/>
      <c r="O4" s="138"/>
      <c r="P4" s="138"/>
      <c r="Q4" s="136" t="s">
        <v>85</v>
      </c>
      <c r="R4" s="136"/>
      <c r="S4" s="6"/>
    </row>
    <row r="5" spans="1:19" ht="18" customHeight="1">
      <c r="A5" s="27"/>
      <c r="B5" s="127" t="s">
        <v>0</v>
      </c>
      <c r="C5" s="127"/>
      <c r="D5" s="129" t="s">
        <v>8</v>
      </c>
      <c r="E5" s="131" t="s">
        <v>84</v>
      </c>
      <c r="F5" s="125"/>
      <c r="G5" s="115">
        <v>42427</v>
      </c>
      <c r="H5" s="116"/>
      <c r="I5" s="116"/>
      <c r="J5" s="117"/>
      <c r="K5" s="115">
        <v>42448</v>
      </c>
      <c r="L5" s="116"/>
      <c r="M5" s="116"/>
      <c r="N5" s="117"/>
      <c r="O5" s="133">
        <v>42489</v>
      </c>
      <c r="P5" s="134"/>
      <c r="Q5" s="115">
        <v>42517</v>
      </c>
      <c r="R5" s="135"/>
      <c r="S5" s="6"/>
    </row>
    <row r="6" spans="1:19" ht="18" customHeight="1" thickBot="1">
      <c r="A6" s="23"/>
      <c r="B6" s="128"/>
      <c r="C6" s="128"/>
      <c r="D6" s="130"/>
      <c r="E6" s="132"/>
      <c r="F6" s="126"/>
      <c r="G6" s="52" t="s">
        <v>69</v>
      </c>
      <c r="H6" s="53" t="s">
        <v>70</v>
      </c>
      <c r="I6" s="52" t="s">
        <v>69</v>
      </c>
      <c r="J6" s="53" t="s">
        <v>70</v>
      </c>
      <c r="K6" s="70" t="s">
        <v>69</v>
      </c>
      <c r="L6" s="53" t="s">
        <v>70</v>
      </c>
      <c r="M6" s="52" t="s">
        <v>69</v>
      </c>
      <c r="N6" s="53" t="s">
        <v>70</v>
      </c>
      <c r="O6" s="70" t="s">
        <v>69</v>
      </c>
      <c r="P6" s="53" t="s">
        <v>70</v>
      </c>
      <c r="Q6" s="52" t="s">
        <v>69</v>
      </c>
      <c r="R6" s="53" t="s">
        <v>70</v>
      </c>
      <c r="S6" s="6"/>
    </row>
    <row r="7" spans="1:19" ht="19.5" customHeight="1">
      <c r="A7" s="23"/>
      <c r="B7" s="18" t="s">
        <v>9</v>
      </c>
      <c r="C7" s="14">
        <v>1</v>
      </c>
      <c r="D7" s="147" t="s">
        <v>100</v>
      </c>
      <c r="E7" s="54">
        <f>F7-K7</f>
        <v>320</v>
      </c>
      <c r="F7" s="55">
        <f t="shared" ref="F7:F15" si="0">G7+I7+K7+M7+O7+Q7</f>
        <v>426</v>
      </c>
      <c r="G7" s="80">
        <v>107</v>
      </c>
      <c r="H7" s="56">
        <v>110</v>
      </c>
      <c r="I7" s="80">
        <v>107</v>
      </c>
      <c r="J7" s="56">
        <v>116</v>
      </c>
      <c r="K7" s="87">
        <v>106</v>
      </c>
      <c r="L7" s="56">
        <v>2</v>
      </c>
      <c r="M7" s="80">
        <v>106</v>
      </c>
      <c r="N7" s="56">
        <v>103</v>
      </c>
      <c r="O7" s="65"/>
      <c r="P7" s="56"/>
      <c r="Q7" s="65"/>
      <c r="R7" s="56"/>
      <c r="S7" s="6"/>
    </row>
    <row r="8" spans="1:19" ht="19.5" customHeight="1">
      <c r="A8" s="23"/>
      <c r="B8" s="18" t="s">
        <v>9</v>
      </c>
      <c r="C8" s="3">
        <v>2</v>
      </c>
      <c r="D8" s="1" t="s">
        <v>6</v>
      </c>
      <c r="E8" s="54">
        <f>F8-M8</f>
        <v>311.68999999999994</v>
      </c>
      <c r="F8" s="55">
        <f t="shared" si="0"/>
        <v>413.78</v>
      </c>
      <c r="G8" s="81">
        <v>104.01</v>
      </c>
      <c r="H8" s="57">
        <v>119</v>
      </c>
      <c r="I8" s="81">
        <v>104.95</v>
      </c>
      <c r="J8" s="57">
        <v>2</v>
      </c>
      <c r="K8" s="82">
        <v>102.73</v>
      </c>
      <c r="L8" s="57">
        <v>7</v>
      </c>
      <c r="M8" s="89">
        <v>102.09</v>
      </c>
      <c r="N8" s="57">
        <v>115</v>
      </c>
      <c r="O8" s="61"/>
      <c r="P8" s="57"/>
      <c r="Q8" s="61"/>
      <c r="R8" s="57"/>
      <c r="S8" s="6"/>
    </row>
    <row r="9" spans="1:19" ht="19.5" customHeight="1">
      <c r="A9" s="23"/>
      <c r="B9" s="18" t="s">
        <v>9</v>
      </c>
      <c r="C9" s="3">
        <v>3</v>
      </c>
      <c r="D9" s="1" t="s">
        <v>1</v>
      </c>
      <c r="E9" s="54">
        <f>F9-G9</f>
        <v>306.33</v>
      </c>
      <c r="F9" s="55">
        <f t="shared" si="0"/>
        <v>404.15</v>
      </c>
      <c r="G9" s="88">
        <v>97.82</v>
      </c>
      <c r="H9" s="57">
        <v>113</v>
      </c>
      <c r="I9" s="82">
        <v>102.75</v>
      </c>
      <c r="J9" s="57">
        <v>114</v>
      </c>
      <c r="K9" s="81">
        <v>102.96</v>
      </c>
      <c r="L9" s="57">
        <v>114</v>
      </c>
      <c r="M9" s="82">
        <v>100.62</v>
      </c>
      <c r="N9" s="57">
        <v>24</v>
      </c>
      <c r="O9" s="61"/>
      <c r="P9" s="57"/>
      <c r="Q9" s="61"/>
      <c r="R9" s="57"/>
      <c r="S9" s="6"/>
    </row>
    <row r="10" spans="1:19" ht="19.5" customHeight="1">
      <c r="A10" s="23"/>
      <c r="B10" s="19" t="s">
        <v>67</v>
      </c>
      <c r="C10" s="3">
        <v>4</v>
      </c>
      <c r="D10" s="1" t="s">
        <v>66</v>
      </c>
      <c r="E10" s="54">
        <f>F10-I10</f>
        <v>295.01</v>
      </c>
      <c r="F10" s="55">
        <f t="shared" si="0"/>
        <v>309.94</v>
      </c>
      <c r="G10" s="82">
        <v>100.07</v>
      </c>
      <c r="H10" s="57">
        <v>115</v>
      </c>
      <c r="I10" s="88">
        <v>14.93</v>
      </c>
      <c r="J10" s="57">
        <v>113</v>
      </c>
      <c r="K10" s="61">
        <v>99.03</v>
      </c>
      <c r="L10" s="57">
        <v>103</v>
      </c>
      <c r="M10" s="61">
        <v>95.91</v>
      </c>
      <c r="N10" s="57">
        <v>119</v>
      </c>
      <c r="O10" s="61"/>
      <c r="P10" s="57"/>
      <c r="Q10" s="61"/>
      <c r="R10" s="57"/>
      <c r="S10" s="6"/>
    </row>
    <row r="11" spans="1:19" ht="19.5" customHeight="1">
      <c r="A11" s="23"/>
      <c r="B11" s="20" t="s">
        <v>11</v>
      </c>
      <c r="C11" s="3">
        <v>5</v>
      </c>
      <c r="D11" s="1" t="s">
        <v>78</v>
      </c>
      <c r="E11" s="54">
        <f>F11-G11</f>
        <v>288.55000000000007</v>
      </c>
      <c r="F11" s="55">
        <f t="shared" si="0"/>
        <v>383.05000000000007</v>
      </c>
      <c r="G11" s="88">
        <v>94.5</v>
      </c>
      <c r="H11" s="57">
        <v>2</v>
      </c>
      <c r="I11" s="61">
        <v>96.23</v>
      </c>
      <c r="J11" s="57">
        <v>115</v>
      </c>
      <c r="K11" s="61">
        <v>96.42</v>
      </c>
      <c r="L11" s="57">
        <v>119</v>
      </c>
      <c r="M11" s="61">
        <v>95.9</v>
      </c>
      <c r="N11" s="57">
        <v>110</v>
      </c>
      <c r="O11" s="61"/>
      <c r="P11" s="57"/>
      <c r="Q11" s="61"/>
      <c r="R11" s="57"/>
      <c r="S11" s="6"/>
    </row>
    <row r="12" spans="1:19" ht="19.5" customHeight="1">
      <c r="A12" s="23"/>
      <c r="B12" s="18" t="s">
        <v>9</v>
      </c>
      <c r="C12" s="3">
        <v>6</v>
      </c>
      <c r="D12" s="1" t="s">
        <v>72</v>
      </c>
      <c r="E12" s="54">
        <f>F12-G12</f>
        <v>266.14999999999998</v>
      </c>
      <c r="F12" s="55">
        <f t="shared" si="0"/>
        <v>350.76</v>
      </c>
      <c r="G12" s="88">
        <v>84.61</v>
      </c>
      <c r="H12" s="57">
        <v>116</v>
      </c>
      <c r="I12" s="61">
        <v>87.75</v>
      </c>
      <c r="J12" s="57">
        <v>110</v>
      </c>
      <c r="K12" s="61">
        <v>89.63</v>
      </c>
      <c r="L12" s="57">
        <v>110</v>
      </c>
      <c r="M12" s="61">
        <v>88.77</v>
      </c>
      <c r="N12" s="57">
        <v>2</v>
      </c>
      <c r="O12" s="61"/>
      <c r="P12" s="57"/>
      <c r="Q12" s="61"/>
      <c r="R12" s="57"/>
      <c r="S12" s="6"/>
    </row>
    <row r="13" spans="1:19" ht="19.5" customHeight="1">
      <c r="A13" s="23"/>
      <c r="B13" s="20" t="s">
        <v>16</v>
      </c>
      <c r="C13" s="3">
        <v>7</v>
      </c>
      <c r="D13" s="1" t="s">
        <v>76</v>
      </c>
      <c r="E13" s="54">
        <f>F13</f>
        <v>188.24</v>
      </c>
      <c r="F13" s="55">
        <f t="shared" si="0"/>
        <v>188.24</v>
      </c>
      <c r="G13" s="61">
        <v>93.49</v>
      </c>
      <c r="H13" s="57">
        <v>114</v>
      </c>
      <c r="I13" s="61">
        <v>94.75</v>
      </c>
      <c r="J13" s="57">
        <v>119</v>
      </c>
      <c r="K13" s="61"/>
      <c r="L13" s="57"/>
      <c r="M13" s="61"/>
      <c r="N13" s="57"/>
      <c r="O13" s="61"/>
      <c r="P13" s="57"/>
      <c r="Q13" s="61"/>
      <c r="R13" s="57"/>
      <c r="S13" s="6"/>
    </row>
    <row r="14" spans="1:19" ht="19.5" customHeight="1">
      <c r="A14" s="23"/>
      <c r="B14" s="19"/>
      <c r="C14" s="3">
        <v>8</v>
      </c>
      <c r="D14" s="1" t="s">
        <v>5</v>
      </c>
      <c r="E14" s="54">
        <f>F14</f>
        <v>0</v>
      </c>
      <c r="F14" s="55">
        <f t="shared" si="0"/>
        <v>0</v>
      </c>
      <c r="G14" s="62"/>
      <c r="H14" s="58"/>
      <c r="I14" s="62"/>
      <c r="J14" s="58"/>
      <c r="K14" s="62"/>
      <c r="L14" s="58"/>
      <c r="M14" s="62"/>
      <c r="N14" s="58"/>
      <c r="O14" s="62"/>
      <c r="P14" s="58"/>
      <c r="Q14" s="62"/>
      <c r="R14" s="58"/>
      <c r="S14" s="6"/>
    </row>
    <row r="15" spans="1:19" ht="19.5" customHeight="1">
      <c r="A15" s="23"/>
      <c r="B15" s="19"/>
      <c r="C15" s="3">
        <v>9</v>
      </c>
      <c r="D15" s="1" t="s">
        <v>73</v>
      </c>
      <c r="E15" s="54">
        <f>F15</f>
        <v>0</v>
      </c>
      <c r="F15" s="55">
        <f t="shared" si="0"/>
        <v>0</v>
      </c>
      <c r="G15" s="62"/>
      <c r="H15" s="58"/>
      <c r="I15" s="62"/>
      <c r="J15" s="58"/>
      <c r="K15" s="62"/>
      <c r="L15" s="58"/>
      <c r="M15" s="62"/>
      <c r="N15" s="58"/>
      <c r="O15" s="62"/>
      <c r="P15" s="58"/>
      <c r="Q15" s="62"/>
      <c r="R15" s="58"/>
      <c r="S15" s="6"/>
    </row>
    <row r="16" spans="1:19" ht="8.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6"/>
    </row>
    <row r="17" spans="1:19" ht="19.5" customHeight="1">
      <c r="A17" s="23"/>
      <c r="B17" s="17"/>
      <c r="C17" s="17"/>
      <c r="D17" s="57" t="s">
        <v>74</v>
      </c>
      <c r="E17" s="21" t="s">
        <v>13</v>
      </c>
      <c r="F17" s="18" t="s">
        <v>9</v>
      </c>
      <c r="G17" s="19" t="s">
        <v>15</v>
      </c>
      <c r="H17" s="19" t="s">
        <v>12</v>
      </c>
      <c r="I17" s="19" t="s">
        <v>67</v>
      </c>
      <c r="J17" s="20" t="s">
        <v>68</v>
      </c>
      <c r="K17" s="20" t="s">
        <v>16</v>
      </c>
      <c r="L17" s="20" t="s">
        <v>11</v>
      </c>
      <c r="M17" s="17"/>
      <c r="N17" s="59">
        <v>123</v>
      </c>
      <c r="O17" s="113" t="s">
        <v>25</v>
      </c>
      <c r="P17" s="114"/>
      <c r="Q17" s="114"/>
      <c r="R17" s="17"/>
      <c r="S17" s="6"/>
    </row>
    <row r="18" spans="1:19" ht="8.1" customHeight="1">
      <c r="A18" s="2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6"/>
    </row>
    <row r="19" spans="1:19" ht="19.5" customHeight="1">
      <c r="A19" s="23"/>
      <c r="B19" s="146" t="s">
        <v>77</v>
      </c>
      <c r="C19" s="146"/>
      <c r="D19" s="79">
        <v>2</v>
      </c>
      <c r="E19" s="79">
        <v>6</v>
      </c>
      <c r="F19" s="79">
        <v>7</v>
      </c>
      <c r="G19" s="79">
        <v>12</v>
      </c>
      <c r="H19" s="79">
        <v>24</v>
      </c>
      <c r="I19" s="79">
        <v>110</v>
      </c>
      <c r="J19" s="79">
        <v>111</v>
      </c>
      <c r="K19" s="79">
        <v>112</v>
      </c>
      <c r="L19" s="79">
        <v>113</v>
      </c>
      <c r="M19" s="79">
        <v>114</v>
      </c>
      <c r="N19" s="79">
        <v>115</v>
      </c>
      <c r="O19" s="79">
        <v>116</v>
      </c>
      <c r="P19" s="79">
        <v>117</v>
      </c>
      <c r="Q19" s="79">
        <v>118</v>
      </c>
      <c r="R19" s="79">
        <v>119</v>
      </c>
      <c r="S19" s="6"/>
    </row>
    <row r="20" spans="1:19" ht="19.5" customHeight="1">
      <c r="A20" s="22"/>
      <c r="B20" s="12"/>
      <c r="C20" s="6"/>
      <c r="D20" s="6"/>
      <c r="E20" s="10"/>
      <c r="F20" s="10"/>
      <c r="G20" s="10"/>
      <c r="H20" s="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6"/>
    </row>
    <row r="21" spans="1:19" ht="19.5" customHeight="1">
      <c r="A21" s="22"/>
      <c r="B21" s="91" t="s">
        <v>63</v>
      </c>
      <c r="C21" s="110" t="s">
        <v>97</v>
      </c>
      <c r="D21" s="110"/>
      <c r="E21" s="8">
        <v>42448</v>
      </c>
      <c r="F21" s="92" t="s">
        <v>99</v>
      </c>
      <c r="G21" s="93"/>
      <c r="H21" s="93"/>
      <c r="I21" s="94"/>
      <c r="J21" s="94"/>
      <c r="K21" s="94"/>
      <c r="L21" s="94"/>
      <c r="M21" s="95"/>
      <c r="N21" s="118" t="s">
        <v>2</v>
      </c>
      <c r="O21" s="94"/>
      <c r="P21" s="119"/>
      <c r="Q21" s="26"/>
      <c r="R21" s="26"/>
      <c r="S21" s="6"/>
    </row>
    <row r="22" spans="1:19" ht="19.5" customHeight="1">
      <c r="A22" s="22"/>
      <c r="B22" s="91"/>
      <c r="C22" s="96" t="s">
        <v>0</v>
      </c>
      <c r="D22" s="98" t="s">
        <v>8</v>
      </c>
      <c r="E22" s="100" t="s">
        <v>10</v>
      </c>
      <c r="F22" s="102" t="s">
        <v>62</v>
      </c>
      <c r="G22" s="104" t="s">
        <v>4</v>
      </c>
      <c r="H22" s="106" t="s">
        <v>24</v>
      </c>
      <c r="I22" s="108" t="s">
        <v>7</v>
      </c>
      <c r="J22" s="108"/>
      <c r="K22" s="108"/>
      <c r="L22" s="108"/>
      <c r="M22" s="109"/>
      <c r="N22" s="139" t="s">
        <v>3</v>
      </c>
      <c r="O22" s="141" t="s">
        <v>0</v>
      </c>
      <c r="P22" s="111" t="s">
        <v>62</v>
      </c>
      <c r="Q22" s="111" t="s">
        <v>65</v>
      </c>
      <c r="R22" s="26"/>
      <c r="S22" s="6"/>
    </row>
    <row r="23" spans="1:19" ht="19.5" customHeight="1">
      <c r="A23" s="22"/>
      <c r="B23" s="91"/>
      <c r="C23" s="97"/>
      <c r="D23" s="99"/>
      <c r="E23" s="101"/>
      <c r="F23" s="103"/>
      <c r="G23" s="105"/>
      <c r="H23" s="107"/>
      <c r="I23" s="40">
        <v>1</v>
      </c>
      <c r="J23" s="29">
        <v>2</v>
      </c>
      <c r="K23" s="30">
        <v>3</v>
      </c>
      <c r="L23" s="31">
        <v>4</v>
      </c>
      <c r="M23" s="32">
        <v>5</v>
      </c>
      <c r="N23" s="140"/>
      <c r="O23" s="142"/>
      <c r="P23" s="112"/>
      <c r="Q23" s="112"/>
      <c r="R23" s="26"/>
      <c r="S23" s="6"/>
    </row>
    <row r="24" spans="1:19" ht="19.5" customHeight="1">
      <c r="A24" s="22"/>
      <c r="B24" s="91"/>
      <c r="C24" s="16">
        <v>1</v>
      </c>
      <c r="D24" s="1" t="s">
        <v>26</v>
      </c>
      <c r="E24" s="60">
        <f>F24+P24+Q24</f>
        <v>106</v>
      </c>
      <c r="F24" s="64">
        <f>G24/$G$24*100</f>
        <v>100</v>
      </c>
      <c r="G24" s="80">
        <f>SUM(I24:M24)</f>
        <v>232.95</v>
      </c>
      <c r="H24" s="63"/>
      <c r="I24" s="72">
        <v>46</v>
      </c>
      <c r="J24" s="71">
        <v>47</v>
      </c>
      <c r="K24" s="71">
        <v>47</v>
      </c>
      <c r="L24" s="72">
        <v>46</v>
      </c>
      <c r="M24" s="71">
        <v>46.95</v>
      </c>
      <c r="N24" s="51">
        <v>8.8030000000000008</v>
      </c>
      <c r="O24" s="83">
        <v>1</v>
      </c>
      <c r="P24" s="7">
        <v>6</v>
      </c>
      <c r="Q24" s="26"/>
      <c r="R24" s="26"/>
      <c r="S24" s="6"/>
    </row>
    <row r="25" spans="1:19" ht="19.5" customHeight="1">
      <c r="A25" s="22"/>
      <c r="B25" s="91"/>
      <c r="C25" s="15">
        <v>2</v>
      </c>
      <c r="D25" s="1" t="s">
        <v>6</v>
      </c>
      <c r="E25" s="60">
        <f>F25+P25+Q25</f>
        <v>102.08950418544752</v>
      </c>
      <c r="F25" s="64">
        <f t="shared" ref="F25:F29" si="1">G25/$G$24*100</f>
        <v>97.089504185447524</v>
      </c>
      <c r="G25" s="81">
        <f t="shared" ref="G25:G29" si="2">SUM(I25:M25)</f>
        <v>226.17000000000002</v>
      </c>
      <c r="H25" s="42">
        <f>G24-G25</f>
        <v>6.7799999999999727</v>
      </c>
      <c r="I25" s="73">
        <v>45.17</v>
      </c>
      <c r="J25" s="73">
        <v>45</v>
      </c>
      <c r="K25" s="73">
        <v>45</v>
      </c>
      <c r="L25" s="72">
        <v>46</v>
      </c>
      <c r="M25" s="73">
        <v>45</v>
      </c>
      <c r="N25" s="51">
        <v>8.8569999999999993</v>
      </c>
      <c r="O25" s="84">
        <v>2</v>
      </c>
      <c r="P25" s="7">
        <v>5</v>
      </c>
      <c r="Q25" s="26"/>
      <c r="R25" s="26"/>
      <c r="S25" s="6"/>
    </row>
    <row r="26" spans="1:19" ht="19.5" customHeight="1">
      <c r="A26" s="22"/>
      <c r="B26" s="91"/>
      <c r="C26" s="16">
        <v>3</v>
      </c>
      <c r="D26" s="1" t="s">
        <v>1</v>
      </c>
      <c r="E26" s="60">
        <f>F26+P26+Q26</f>
        <v>100.6215926164413</v>
      </c>
      <c r="F26" s="64">
        <f t="shared" si="1"/>
        <v>96.621592616441305</v>
      </c>
      <c r="G26" s="82">
        <f t="shared" si="2"/>
        <v>225.07999999999998</v>
      </c>
      <c r="H26" s="42">
        <f>G25-G26</f>
        <v>1.0900000000000318</v>
      </c>
      <c r="I26" s="73">
        <v>45</v>
      </c>
      <c r="J26" s="73">
        <v>45</v>
      </c>
      <c r="K26" s="72">
        <v>46.08</v>
      </c>
      <c r="L26" s="73">
        <v>45</v>
      </c>
      <c r="M26" s="74">
        <v>44</v>
      </c>
      <c r="N26" s="51">
        <v>8.8759999999999994</v>
      </c>
      <c r="O26" s="85">
        <v>3</v>
      </c>
      <c r="P26" s="7">
        <v>4</v>
      </c>
      <c r="Q26" s="26"/>
      <c r="R26" s="26"/>
      <c r="S26" s="6"/>
    </row>
    <row r="27" spans="1:19" ht="19.5" customHeight="1">
      <c r="A27" s="22"/>
      <c r="B27" s="91"/>
      <c r="C27" s="15">
        <v>4</v>
      </c>
      <c r="D27" s="1" t="s">
        <v>66</v>
      </c>
      <c r="E27" s="60">
        <f>F27+P27+Q27</f>
        <v>95.908349431208421</v>
      </c>
      <c r="F27" s="64">
        <f t="shared" si="1"/>
        <v>92.908349431208421</v>
      </c>
      <c r="G27" s="65">
        <f t="shared" si="2"/>
        <v>216.43</v>
      </c>
      <c r="H27" s="42">
        <f>G26-G27</f>
        <v>8.6499999999999773</v>
      </c>
      <c r="I27" s="76">
        <v>43</v>
      </c>
      <c r="J27" s="76">
        <v>43</v>
      </c>
      <c r="K27" s="76">
        <v>43</v>
      </c>
      <c r="L27" s="90">
        <v>44.43</v>
      </c>
      <c r="M27" s="76">
        <v>43</v>
      </c>
      <c r="N27" s="41">
        <v>9.2430000000000003</v>
      </c>
      <c r="O27" s="48">
        <v>5</v>
      </c>
      <c r="P27" s="7">
        <v>2</v>
      </c>
      <c r="Q27" s="69">
        <v>1</v>
      </c>
      <c r="R27" s="26"/>
      <c r="S27" s="6"/>
    </row>
    <row r="28" spans="1:19" ht="19.5" customHeight="1">
      <c r="A28" s="22"/>
      <c r="B28" s="91"/>
      <c r="C28" s="16">
        <v>5</v>
      </c>
      <c r="D28" s="1" t="s">
        <v>78</v>
      </c>
      <c r="E28" s="60">
        <f>F28+P28+Q28</f>
        <v>95.903842026185885</v>
      </c>
      <c r="F28" s="64">
        <f t="shared" si="1"/>
        <v>91.903842026185885</v>
      </c>
      <c r="G28" s="65">
        <f t="shared" si="2"/>
        <v>214.09</v>
      </c>
      <c r="H28" s="42">
        <f>G27-G28</f>
        <v>2.3400000000000034</v>
      </c>
      <c r="I28" s="33">
        <v>41</v>
      </c>
      <c r="J28" s="76">
        <v>43.09</v>
      </c>
      <c r="K28" s="74">
        <v>44</v>
      </c>
      <c r="L28" s="90">
        <v>44</v>
      </c>
      <c r="M28" s="33">
        <v>42</v>
      </c>
      <c r="N28" s="41">
        <v>9.0180000000000007</v>
      </c>
      <c r="O28" s="47">
        <v>4</v>
      </c>
      <c r="P28" s="86">
        <v>3</v>
      </c>
      <c r="Q28" s="50">
        <v>1</v>
      </c>
      <c r="R28" s="26"/>
      <c r="S28" s="6"/>
    </row>
    <row r="29" spans="1:19" ht="19.5" customHeight="1">
      <c r="A29" s="22"/>
      <c r="B29" s="91"/>
      <c r="C29" s="15">
        <v>6</v>
      </c>
      <c r="D29" s="1" t="s">
        <v>72</v>
      </c>
      <c r="E29" s="60">
        <f>F29+P29+Q28</f>
        <v>88.769693067181791</v>
      </c>
      <c r="F29" s="64">
        <f t="shared" si="1"/>
        <v>86.769693067181791</v>
      </c>
      <c r="G29" s="65">
        <f t="shared" si="2"/>
        <v>202.13</v>
      </c>
      <c r="H29" s="42">
        <f>G28-G29</f>
        <v>11.960000000000008</v>
      </c>
      <c r="I29" s="33">
        <v>41</v>
      </c>
      <c r="J29" s="33">
        <v>41</v>
      </c>
      <c r="K29" s="33">
        <v>41</v>
      </c>
      <c r="L29" s="33">
        <v>39</v>
      </c>
      <c r="M29" s="35">
        <v>40.130000000000003</v>
      </c>
      <c r="N29" s="41">
        <v>9.4109999999999996</v>
      </c>
      <c r="O29" s="48">
        <v>6</v>
      </c>
      <c r="P29" s="7">
        <v>1</v>
      </c>
      <c r="Q29" s="26"/>
      <c r="R29" s="26"/>
      <c r="S29" s="6"/>
    </row>
    <row r="30" spans="1:19" ht="19.5" customHeight="1">
      <c r="A30" s="22"/>
      <c r="B30" s="12"/>
      <c r="C30" s="6"/>
      <c r="D30" s="6"/>
      <c r="E30" s="10"/>
      <c r="F30" s="10"/>
      <c r="G30" s="10"/>
      <c r="H30" s="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6"/>
    </row>
    <row r="31" spans="1:19" ht="19.5" customHeight="1">
      <c r="A31" s="22"/>
      <c r="B31" s="91" t="s">
        <v>63</v>
      </c>
      <c r="C31" s="110" t="s">
        <v>96</v>
      </c>
      <c r="D31" s="110"/>
      <c r="E31" s="8">
        <v>42448</v>
      </c>
      <c r="F31" s="92" t="s">
        <v>98</v>
      </c>
      <c r="G31" s="93"/>
      <c r="H31" s="93"/>
      <c r="I31" s="94"/>
      <c r="J31" s="94"/>
      <c r="K31" s="94"/>
      <c r="L31" s="94"/>
      <c r="M31" s="95"/>
      <c r="N31" s="118" t="s">
        <v>2</v>
      </c>
      <c r="O31" s="94"/>
      <c r="P31" s="119"/>
      <c r="Q31" s="49"/>
      <c r="R31" s="26"/>
      <c r="S31" s="6"/>
    </row>
    <row r="32" spans="1:19" ht="19.5" customHeight="1">
      <c r="A32" s="22"/>
      <c r="B32" s="91"/>
      <c r="C32" s="96" t="s">
        <v>0</v>
      </c>
      <c r="D32" s="98" t="s">
        <v>8</v>
      </c>
      <c r="E32" s="100" t="s">
        <v>10</v>
      </c>
      <c r="F32" s="102" t="s">
        <v>62</v>
      </c>
      <c r="G32" s="104" t="s">
        <v>4</v>
      </c>
      <c r="H32" s="106" t="s">
        <v>24</v>
      </c>
      <c r="I32" s="108" t="s">
        <v>7</v>
      </c>
      <c r="J32" s="108"/>
      <c r="K32" s="108"/>
      <c r="L32" s="108"/>
      <c r="M32" s="109"/>
      <c r="N32" s="139" t="s">
        <v>3</v>
      </c>
      <c r="O32" s="141" t="s">
        <v>0</v>
      </c>
      <c r="P32" s="111" t="s">
        <v>62</v>
      </c>
      <c r="Q32" s="111" t="s">
        <v>65</v>
      </c>
      <c r="R32" s="26"/>
      <c r="S32" s="6"/>
    </row>
    <row r="33" spans="1:19" ht="19.5" customHeight="1">
      <c r="A33" s="22"/>
      <c r="B33" s="91"/>
      <c r="C33" s="97"/>
      <c r="D33" s="99"/>
      <c r="E33" s="101"/>
      <c r="F33" s="103"/>
      <c r="G33" s="105"/>
      <c r="H33" s="107"/>
      <c r="I33" s="40">
        <v>1</v>
      </c>
      <c r="J33" s="29">
        <v>2</v>
      </c>
      <c r="K33" s="30">
        <v>3</v>
      </c>
      <c r="L33" s="31">
        <v>4</v>
      </c>
      <c r="M33" s="32">
        <v>5</v>
      </c>
      <c r="N33" s="140"/>
      <c r="O33" s="142"/>
      <c r="P33" s="112"/>
      <c r="Q33" s="112"/>
      <c r="R33" s="26"/>
      <c r="S33" s="6"/>
    </row>
    <row r="34" spans="1:19" ht="19.5" customHeight="1">
      <c r="A34" s="22"/>
      <c r="B34" s="91"/>
      <c r="C34" s="16">
        <v>1</v>
      </c>
      <c r="D34" s="1" t="s">
        <v>26</v>
      </c>
      <c r="E34" s="60">
        <f>F34+P34+Q34</f>
        <v>106</v>
      </c>
      <c r="F34" s="64">
        <f>G34/$G$34*100</f>
        <v>100</v>
      </c>
      <c r="G34" s="80">
        <f t="shared" ref="G34:G39" si="3">SUM(I34:M34)</f>
        <v>228.81</v>
      </c>
      <c r="H34" s="63"/>
      <c r="I34" s="71">
        <v>47</v>
      </c>
      <c r="J34" s="72">
        <v>46</v>
      </c>
      <c r="K34" s="71">
        <v>47</v>
      </c>
      <c r="L34" s="72">
        <v>46</v>
      </c>
      <c r="M34" s="76">
        <v>42.81</v>
      </c>
      <c r="N34" s="68">
        <v>8.7590000000000003</v>
      </c>
      <c r="O34" s="83">
        <v>1</v>
      </c>
      <c r="P34" s="7">
        <v>6</v>
      </c>
      <c r="Q34" s="26"/>
      <c r="R34" s="26"/>
      <c r="S34" s="6"/>
    </row>
    <row r="35" spans="1:19" ht="19.5" customHeight="1">
      <c r="A35" s="22"/>
      <c r="B35" s="91"/>
      <c r="C35" s="15">
        <v>2</v>
      </c>
      <c r="D35" s="1" t="s">
        <v>1</v>
      </c>
      <c r="E35" s="60">
        <f>F35+P35+Q35</f>
        <v>103.95546523316288</v>
      </c>
      <c r="F35" s="64">
        <f t="shared" ref="F35:F39" si="4">G35/$G$34*100</f>
        <v>98.955465233162883</v>
      </c>
      <c r="G35" s="81">
        <f t="shared" si="3"/>
        <v>226.42000000000002</v>
      </c>
      <c r="H35" s="42">
        <f>G34-G35</f>
        <v>2.3899999999999864</v>
      </c>
      <c r="I35" s="73">
        <v>45.42</v>
      </c>
      <c r="J35" s="73">
        <v>45</v>
      </c>
      <c r="K35" s="72">
        <v>46</v>
      </c>
      <c r="L35" s="72">
        <v>46</v>
      </c>
      <c r="M35" s="74">
        <v>44</v>
      </c>
      <c r="N35" s="51">
        <v>8.9499999999999993</v>
      </c>
      <c r="O35" s="85">
        <v>3</v>
      </c>
      <c r="P35" s="7">
        <v>5</v>
      </c>
      <c r="Q35" s="26"/>
      <c r="R35" s="26"/>
      <c r="S35" s="6"/>
    </row>
    <row r="36" spans="1:19" ht="19.5" customHeight="1">
      <c r="A36" s="22"/>
      <c r="B36" s="91"/>
      <c r="C36" s="16">
        <v>3</v>
      </c>
      <c r="D36" s="1" t="s">
        <v>6</v>
      </c>
      <c r="E36" s="60">
        <f>F36+P36+Q36</f>
        <v>101.73174249377212</v>
      </c>
      <c r="F36" s="64">
        <f t="shared" si="4"/>
        <v>97.731742493772117</v>
      </c>
      <c r="G36" s="82">
        <f t="shared" si="3"/>
        <v>223.62</v>
      </c>
      <c r="H36" s="42">
        <f>G35-G36</f>
        <v>2.8000000000000114</v>
      </c>
      <c r="I36" s="76">
        <v>43</v>
      </c>
      <c r="J36" s="73">
        <v>45</v>
      </c>
      <c r="K36" s="72">
        <v>45.62</v>
      </c>
      <c r="L36" s="72">
        <v>46</v>
      </c>
      <c r="M36" s="74">
        <v>44</v>
      </c>
      <c r="N36" s="51">
        <v>8.9290000000000003</v>
      </c>
      <c r="O36" s="84">
        <v>2</v>
      </c>
      <c r="P36" s="7">
        <v>4</v>
      </c>
      <c r="Q36" s="26"/>
      <c r="R36" s="26"/>
      <c r="S36" s="6"/>
    </row>
    <row r="37" spans="1:19" ht="19.5" customHeight="1">
      <c r="A37" s="22"/>
      <c r="B37" s="91"/>
      <c r="C37" s="15">
        <v>4</v>
      </c>
      <c r="D37" s="1" t="s">
        <v>66</v>
      </c>
      <c r="E37" s="60">
        <f>F37+P37+Q37</f>
        <v>99.026441152047553</v>
      </c>
      <c r="F37" s="64">
        <f t="shared" si="4"/>
        <v>95.026441152047553</v>
      </c>
      <c r="G37" s="61">
        <f t="shared" si="3"/>
        <v>217.43</v>
      </c>
      <c r="H37" s="42">
        <f>G36-G37</f>
        <v>6.1899999999999977</v>
      </c>
      <c r="I37" s="74">
        <v>44</v>
      </c>
      <c r="J37" s="74">
        <v>44</v>
      </c>
      <c r="K37" s="74">
        <v>44</v>
      </c>
      <c r="L37" s="34">
        <v>41</v>
      </c>
      <c r="M37" s="74">
        <v>44.43</v>
      </c>
      <c r="N37" s="41">
        <v>9.1359999999999992</v>
      </c>
      <c r="O37" s="48">
        <v>4</v>
      </c>
      <c r="P37" s="7">
        <v>3</v>
      </c>
      <c r="Q37" s="50">
        <v>1</v>
      </c>
      <c r="R37" s="26"/>
      <c r="S37" s="6"/>
    </row>
    <row r="38" spans="1:19" ht="19.5" customHeight="1">
      <c r="A38" s="22"/>
      <c r="B38" s="91"/>
      <c r="C38" s="16">
        <v>5</v>
      </c>
      <c r="D38" s="1" t="s">
        <v>78</v>
      </c>
      <c r="E38" s="60">
        <f>F38+P38+Q38</f>
        <v>96.418119837419695</v>
      </c>
      <c r="F38" s="64">
        <f t="shared" si="4"/>
        <v>93.418119837419695</v>
      </c>
      <c r="G38" s="61">
        <f t="shared" si="3"/>
        <v>213.75</v>
      </c>
      <c r="H38" s="42">
        <f>G37-G38</f>
        <v>3.6800000000000068</v>
      </c>
      <c r="I38" s="33">
        <v>42</v>
      </c>
      <c r="J38" s="74">
        <v>43.75</v>
      </c>
      <c r="K38" s="76">
        <v>43</v>
      </c>
      <c r="L38" s="75">
        <v>43</v>
      </c>
      <c r="M38" s="33">
        <v>42</v>
      </c>
      <c r="N38" s="41">
        <v>9.4450000000000003</v>
      </c>
      <c r="O38" s="47">
        <v>5</v>
      </c>
      <c r="P38" s="86">
        <v>2</v>
      </c>
      <c r="Q38" s="50">
        <v>1</v>
      </c>
      <c r="R38" s="26"/>
      <c r="S38" s="6"/>
    </row>
    <row r="39" spans="1:19" ht="19.5" customHeight="1">
      <c r="A39" s="22"/>
      <c r="B39" s="91"/>
      <c r="C39" s="15">
        <v>6</v>
      </c>
      <c r="D39" s="1" t="s">
        <v>72</v>
      </c>
      <c r="E39" s="60">
        <f>F39+P39+Q38</f>
        <v>89.631659455443383</v>
      </c>
      <c r="F39" s="64">
        <f t="shared" si="4"/>
        <v>87.631659455443383</v>
      </c>
      <c r="G39" s="61">
        <f t="shared" si="3"/>
        <v>200.51</v>
      </c>
      <c r="H39" s="42">
        <f>G38-G39</f>
        <v>13.240000000000009</v>
      </c>
      <c r="I39" s="33">
        <v>41</v>
      </c>
      <c r="J39" s="33">
        <v>38</v>
      </c>
      <c r="K39" s="33">
        <v>42</v>
      </c>
      <c r="L39" s="33">
        <v>41.51</v>
      </c>
      <c r="M39" s="35">
        <v>38</v>
      </c>
      <c r="N39" s="41">
        <v>9.8960000000000008</v>
      </c>
      <c r="O39" s="48">
        <v>6</v>
      </c>
      <c r="P39" s="7">
        <v>1</v>
      </c>
      <c r="Q39" s="26"/>
      <c r="R39" s="26"/>
      <c r="S39" s="6"/>
    </row>
    <row r="40" spans="1:19" ht="19.5" customHeight="1">
      <c r="A40" s="22"/>
      <c r="B40" s="12"/>
      <c r="C40" s="6"/>
      <c r="D40" s="6"/>
      <c r="E40" s="10"/>
      <c r="F40" s="10"/>
      <c r="G40" s="10"/>
      <c r="H40" s="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6"/>
    </row>
    <row r="41" spans="1:19" ht="19.5" customHeight="1">
      <c r="A41" s="22"/>
      <c r="B41" s="91" t="s">
        <v>63</v>
      </c>
      <c r="C41" s="110" t="s">
        <v>89</v>
      </c>
      <c r="D41" s="110"/>
      <c r="E41" s="8">
        <v>42427</v>
      </c>
      <c r="F41" s="92" t="s">
        <v>90</v>
      </c>
      <c r="G41" s="93"/>
      <c r="H41" s="93"/>
      <c r="I41" s="94"/>
      <c r="J41" s="94"/>
      <c r="K41" s="94"/>
      <c r="L41" s="94"/>
      <c r="M41" s="95"/>
      <c r="N41" s="118" t="s">
        <v>2</v>
      </c>
      <c r="O41" s="94"/>
      <c r="P41" s="119"/>
      <c r="Q41" s="49"/>
      <c r="R41" s="26"/>
      <c r="S41" s="6"/>
    </row>
    <row r="42" spans="1:19" ht="19.5" customHeight="1">
      <c r="A42" s="22"/>
      <c r="B42" s="91"/>
      <c r="C42" s="96" t="s">
        <v>0</v>
      </c>
      <c r="D42" s="98" t="s">
        <v>8</v>
      </c>
      <c r="E42" s="100" t="s">
        <v>10</v>
      </c>
      <c r="F42" s="102" t="s">
        <v>62</v>
      </c>
      <c r="G42" s="104" t="s">
        <v>4</v>
      </c>
      <c r="H42" s="106" t="s">
        <v>24</v>
      </c>
      <c r="I42" s="143" t="s">
        <v>7</v>
      </c>
      <c r="J42" s="108"/>
      <c r="K42" s="108"/>
      <c r="L42" s="108"/>
      <c r="M42" s="109"/>
      <c r="N42" s="144" t="s">
        <v>3</v>
      </c>
      <c r="O42" s="141" t="s">
        <v>0</v>
      </c>
      <c r="P42" s="111" t="s">
        <v>62</v>
      </c>
      <c r="Q42" s="111" t="s">
        <v>65</v>
      </c>
      <c r="R42" s="26"/>
      <c r="S42" s="6"/>
    </row>
    <row r="43" spans="1:19" ht="19.5" customHeight="1">
      <c r="A43" s="22"/>
      <c r="B43" s="91"/>
      <c r="C43" s="97"/>
      <c r="D43" s="99"/>
      <c r="E43" s="101"/>
      <c r="F43" s="103"/>
      <c r="G43" s="105"/>
      <c r="H43" s="107"/>
      <c r="I43" s="40">
        <v>1</v>
      </c>
      <c r="J43" s="29">
        <v>2</v>
      </c>
      <c r="K43" s="30">
        <v>3</v>
      </c>
      <c r="L43" s="31">
        <v>4</v>
      </c>
      <c r="M43" s="32">
        <v>5</v>
      </c>
      <c r="N43" s="145"/>
      <c r="O43" s="142"/>
      <c r="P43" s="112"/>
      <c r="Q43" s="112"/>
      <c r="R43" s="26"/>
      <c r="S43" s="6"/>
    </row>
    <row r="44" spans="1:19" ht="19.5" customHeight="1">
      <c r="A44" s="22"/>
      <c r="B44" s="91"/>
      <c r="C44" s="16">
        <v>1</v>
      </c>
      <c r="D44" s="1" t="s">
        <v>26</v>
      </c>
      <c r="E44" s="60">
        <f t="shared" ref="E44:E50" si="5">F44+P44+Q44</f>
        <v>107</v>
      </c>
      <c r="F44" s="64">
        <f>G44/$G$44*100</f>
        <v>100</v>
      </c>
      <c r="G44" s="80">
        <f t="shared" ref="G44:G50" si="6">SUM(I44:M44)</f>
        <v>228.66</v>
      </c>
      <c r="H44" s="63"/>
      <c r="I44" s="72">
        <v>46</v>
      </c>
      <c r="J44" s="78">
        <v>45</v>
      </c>
      <c r="K44" s="71">
        <v>47</v>
      </c>
      <c r="L44" s="73">
        <v>45</v>
      </c>
      <c r="M44" s="72">
        <v>45.66</v>
      </c>
      <c r="N44" s="51">
        <v>8.8170000000000002</v>
      </c>
      <c r="O44" s="83">
        <v>1</v>
      </c>
      <c r="P44" s="7">
        <v>7</v>
      </c>
      <c r="Q44" s="26"/>
      <c r="R44" s="26"/>
      <c r="S44" s="6"/>
    </row>
    <row r="45" spans="1:19" ht="19.5" customHeight="1">
      <c r="A45" s="22"/>
      <c r="B45" s="91"/>
      <c r="C45" s="15">
        <v>2</v>
      </c>
      <c r="D45" s="1" t="s">
        <v>6</v>
      </c>
      <c r="E45" s="60">
        <f t="shared" si="5"/>
        <v>104.95040671739702</v>
      </c>
      <c r="F45" s="64">
        <f t="shared" ref="F45:F50" si="7">G45/$G$44*100</f>
        <v>98.950406717397016</v>
      </c>
      <c r="G45" s="81">
        <f t="shared" si="6"/>
        <v>226.26</v>
      </c>
      <c r="H45" s="42">
        <f t="shared" ref="H45:H50" si="8">G44-G45</f>
        <v>2.4000000000000057</v>
      </c>
      <c r="I45" s="74">
        <v>44</v>
      </c>
      <c r="J45" s="72">
        <v>46</v>
      </c>
      <c r="K45" s="72">
        <v>46</v>
      </c>
      <c r="L45" s="73">
        <v>45</v>
      </c>
      <c r="M45" s="73">
        <v>45.26</v>
      </c>
      <c r="N45" s="51">
        <v>8.827</v>
      </c>
      <c r="O45" s="84">
        <v>2</v>
      </c>
      <c r="P45" s="7">
        <v>6</v>
      </c>
      <c r="Q45" s="26"/>
      <c r="R45" s="26"/>
      <c r="S45" s="6"/>
    </row>
    <row r="46" spans="1:19" ht="19.5" customHeight="1">
      <c r="A46" s="22"/>
      <c r="B46" s="91"/>
      <c r="C46" s="16">
        <v>3</v>
      </c>
      <c r="D46" s="1" t="s">
        <v>1</v>
      </c>
      <c r="E46" s="60">
        <f t="shared" si="5"/>
        <v>102.75212105309194</v>
      </c>
      <c r="F46" s="64">
        <f t="shared" si="7"/>
        <v>97.75212105309194</v>
      </c>
      <c r="G46" s="82">
        <f t="shared" si="6"/>
        <v>223.52</v>
      </c>
      <c r="H46" s="42">
        <f t="shared" si="8"/>
        <v>2.7399999999999807</v>
      </c>
      <c r="I46" s="73">
        <v>44.52</v>
      </c>
      <c r="J46" s="73">
        <v>45</v>
      </c>
      <c r="K46" s="73">
        <v>45</v>
      </c>
      <c r="L46" s="73">
        <v>45</v>
      </c>
      <c r="M46" s="74">
        <v>44</v>
      </c>
      <c r="N46" s="41">
        <v>9.0030000000000001</v>
      </c>
      <c r="O46" s="85">
        <v>3</v>
      </c>
      <c r="P46" s="7">
        <v>5</v>
      </c>
      <c r="Q46" s="26"/>
      <c r="R46" s="26"/>
      <c r="S46" s="6"/>
    </row>
    <row r="47" spans="1:19" ht="19.5" customHeight="1">
      <c r="A47" s="22"/>
      <c r="B47" s="91"/>
      <c r="C47" s="15">
        <v>4</v>
      </c>
      <c r="D47" s="1" t="s">
        <v>78</v>
      </c>
      <c r="E47" s="60">
        <f t="shared" si="5"/>
        <v>96.230123327210705</v>
      </c>
      <c r="F47" s="64">
        <f t="shared" si="7"/>
        <v>93.230123327210705</v>
      </c>
      <c r="G47" s="61">
        <f t="shared" si="6"/>
        <v>213.18</v>
      </c>
      <c r="H47" s="42">
        <f t="shared" si="8"/>
        <v>10.340000000000003</v>
      </c>
      <c r="I47" s="33">
        <v>42</v>
      </c>
      <c r="J47" s="33">
        <v>42</v>
      </c>
      <c r="K47" s="76">
        <v>43</v>
      </c>
      <c r="L47" s="75">
        <v>43.18</v>
      </c>
      <c r="M47" s="76">
        <v>43</v>
      </c>
      <c r="N47" s="41">
        <v>9.2859999999999996</v>
      </c>
      <c r="O47" s="48">
        <v>6</v>
      </c>
      <c r="P47" s="7">
        <v>2</v>
      </c>
      <c r="Q47" s="69">
        <v>1</v>
      </c>
      <c r="R47" s="26"/>
      <c r="S47" s="6"/>
    </row>
    <row r="48" spans="1:19" ht="19.5" customHeight="1">
      <c r="A48" s="22"/>
      <c r="B48" s="91"/>
      <c r="C48" s="16">
        <v>5</v>
      </c>
      <c r="D48" s="1" t="s">
        <v>76</v>
      </c>
      <c r="E48" s="60">
        <f t="shared" si="5"/>
        <v>94.746085891716959</v>
      </c>
      <c r="F48" s="64">
        <f t="shared" si="7"/>
        <v>90.746085891716959</v>
      </c>
      <c r="G48" s="61">
        <f t="shared" si="6"/>
        <v>207.5</v>
      </c>
      <c r="H48" s="42">
        <f t="shared" si="8"/>
        <v>5.6800000000000068</v>
      </c>
      <c r="I48" s="33">
        <v>41</v>
      </c>
      <c r="J48" s="33">
        <v>41.5</v>
      </c>
      <c r="K48" s="33">
        <v>42</v>
      </c>
      <c r="L48" s="34">
        <v>42</v>
      </c>
      <c r="M48" s="33">
        <v>41</v>
      </c>
      <c r="N48" s="41">
        <v>9.2690000000000001</v>
      </c>
      <c r="O48" s="47">
        <v>4</v>
      </c>
      <c r="P48" s="77">
        <v>4</v>
      </c>
      <c r="Q48" s="26"/>
      <c r="R48" s="26"/>
      <c r="S48" s="6"/>
    </row>
    <row r="49" spans="1:19" ht="19.5" customHeight="1">
      <c r="A49" s="22"/>
      <c r="B49" s="91"/>
      <c r="C49" s="15">
        <v>6</v>
      </c>
      <c r="D49" s="1" t="s">
        <v>72</v>
      </c>
      <c r="E49" s="60">
        <f t="shared" si="5"/>
        <v>87.753258112481419</v>
      </c>
      <c r="F49" s="64">
        <f t="shared" si="7"/>
        <v>86.753258112481419</v>
      </c>
      <c r="G49" s="61">
        <f t="shared" si="6"/>
        <v>198.37</v>
      </c>
      <c r="H49" s="42">
        <f t="shared" si="8"/>
        <v>9.1299999999999955</v>
      </c>
      <c r="I49" s="33">
        <v>39</v>
      </c>
      <c r="J49" s="33">
        <v>41</v>
      </c>
      <c r="K49" s="33">
        <v>40</v>
      </c>
      <c r="L49" s="33">
        <v>39</v>
      </c>
      <c r="M49" s="35">
        <v>39.369999999999997</v>
      </c>
      <c r="N49" s="41">
        <v>9.5879999999999992</v>
      </c>
      <c r="O49" s="48">
        <v>7</v>
      </c>
      <c r="P49" s="77">
        <v>1</v>
      </c>
      <c r="Q49" s="26"/>
      <c r="R49" s="26"/>
      <c r="S49" s="6"/>
    </row>
    <row r="50" spans="1:19" ht="19.5" customHeight="1">
      <c r="A50" s="22"/>
      <c r="B50" s="91"/>
      <c r="C50" s="16">
        <v>7</v>
      </c>
      <c r="D50" s="1" t="s">
        <v>66</v>
      </c>
      <c r="E50" s="60">
        <f t="shared" si="5"/>
        <v>14.933263360447826</v>
      </c>
      <c r="F50" s="64">
        <f t="shared" si="7"/>
        <v>10.933263360447826</v>
      </c>
      <c r="G50" s="61">
        <f t="shared" si="6"/>
        <v>25</v>
      </c>
      <c r="H50" s="42">
        <f t="shared" si="8"/>
        <v>173.37</v>
      </c>
      <c r="I50" s="33"/>
      <c r="J50" s="33"/>
      <c r="K50" s="33"/>
      <c r="L50" s="33">
        <v>1</v>
      </c>
      <c r="M50" s="35">
        <v>24</v>
      </c>
      <c r="N50" s="41">
        <v>9.34</v>
      </c>
      <c r="O50" s="47">
        <v>5</v>
      </c>
      <c r="P50" s="7">
        <v>3</v>
      </c>
      <c r="Q50" s="69">
        <v>1</v>
      </c>
      <c r="R50" s="26"/>
      <c r="S50" s="6"/>
    </row>
    <row r="51" spans="1:19" ht="19.5" customHeight="1">
      <c r="A51" s="22"/>
      <c r="B51" s="12"/>
      <c r="C51" s="6"/>
      <c r="D51" s="6"/>
      <c r="E51" s="10"/>
      <c r="F51" s="10"/>
      <c r="G51" s="10"/>
      <c r="H51" s="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6"/>
    </row>
    <row r="52" spans="1:19" ht="19.5" customHeight="1">
      <c r="A52" s="22"/>
      <c r="B52" s="91" t="s">
        <v>63</v>
      </c>
      <c r="C52" s="110" t="s">
        <v>88</v>
      </c>
      <c r="D52" s="110"/>
      <c r="E52" s="8">
        <v>42427</v>
      </c>
      <c r="F52" s="92" t="s">
        <v>91</v>
      </c>
      <c r="G52" s="93"/>
      <c r="H52" s="93"/>
      <c r="I52" s="94"/>
      <c r="J52" s="94"/>
      <c r="K52" s="94"/>
      <c r="L52" s="94"/>
      <c r="M52" s="95"/>
      <c r="N52" s="118" t="s">
        <v>2</v>
      </c>
      <c r="O52" s="94"/>
      <c r="P52" s="119"/>
      <c r="Q52" s="49"/>
      <c r="R52" s="26"/>
      <c r="S52" s="6"/>
    </row>
    <row r="53" spans="1:19" ht="19.5" customHeight="1">
      <c r="A53" s="22"/>
      <c r="B53" s="91"/>
      <c r="C53" s="96" t="s">
        <v>0</v>
      </c>
      <c r="D53" s="98" t="s">
        <v>8</v>
      </c>
      <c r="E53" s="100" t="s">
        <v>10</v>
      </c>
      <c r="F53" s="102" t="s">
        <v>62</v>
      </c>
      <c r="G53" s="104" t="s">
        <v>4</v>
      </c>
      <c r="H53" s="106" t="s">
        <v>24</v>
      </c>
      <c r="I53" s="108" t="s">
        <v>7</v>
      </c>
      <c r="J53" s="108"/>
      <c r="K53" s="108"/>
      <c r="L53" s="108"/>
      <c r="M53" s="109"/>
      <c r="N53" s="139" t="s">
        <v>3</v>
      </c>
      <c r="O53" s="141" t="s">
        <v>0</v>
      </c>
      <c r="P53" s="111" t="s">
        <v>62</v>
      </c>
      <c r="Q53" s="111" t="s">
        <v>65</v>
      </c>
      <c r="R53" s="26"/>
      <c r="S53" s="6"/>
    </row>
    <row r="54" spans="1:19" ht="19.5" customHeight="1">
      <c r="A54" s="22"/>
      <c r="B54" s="91"/>
      <c r="C54" s="97"/>
      <c r="D54" s="99"/>
      <c r="E54" s="101"/>
      <c r="F54" s="103"/>
      <c r="G54" s="105"/>
      <c r="H54" s="107"/>
      <c r="I54" s="40">
        <v>1</v>
      </c>
      <c r="J54" s="29">
        <v>2</v>
      </c>
      <c r="K54" s="30">
        <v>3</v>
      </c>
      <c r="L54" s="31">
        <v>4</v>
      </c>
      <c r="M54" s="32">
        <v>5</v>
      </c>
      <c r="N54" s="140"/>
      <c r="O54" s="142"/>
      <c r="P54" s="112"/>
      <c r="Q54" s="112"/>
      <c r="R54" s="26"/>
      <c r="S54" s="6"/>
    </row>
    <row r="55" spans="1:19" ht="19.5" customHeight="1">
      <c r="A55" s="22"/>
      <c r="B55" s="91"/>
      <c r="C55" s="16">
        <v>1</v>
      </c>
      <c r="D55" s="147" t="s">
        <v>100</v>
      </c>
      <c r="E55" s="60">
        <f t="shared" ref="E55:E61" si="9">F55+P55+Q55</f>
        <v>107</v>
      </c>
      <c r="F55" s="64">
        <f>G55/$G$55*100</f>
        <v>100</v>
      </c>
      <c r="G55" s="61">
        <f t="shared" ref="G55:G61" si="10">SUM(I55:M55)</f>
        <v>228.5</v>
      </c>
      <c r="H55" s="63"/>
      <c r="I55" s="71">
        <v>46</v>
      </c>
      <c r="J55" s="71">
        <v>46</v>
      </c>
      <c r="K55" s="71">
        <v>46</v>
      </c>
      <c r="L55" s="72">
        <v>45</v>
      </c>
      <c r="M55" s="71">
        <v>45.5</v>
      </c>
      <c r="N55" s="68">
        <v>8.7279999999999998</v>
      </c>
      <c r="O55" s="83">
        <v>1</v>
      </c>
      <c r="P55" s="7">
        <v>7</v>
      </c>
      <c r="Q55" s="26"/>
      <c r="R55" s="26"/>
      <c r="S55" s="6"/>
    </row>
    <row r="56" spans="1:19" ht="19.5" customHeight="1">
      <c r="A56" s="22"/>
      <c r="B56" s="91"/>
      <c r="C56" s="15">
        <v>2</v>
      </c>
      <c r="D56" s="1" t="s">
        <v>6</v>
      </c>
      <c r="E56" s="60">
        <f t="shared" si="9"/>
        <v>104.00875273522975</v>
      </c>
      <c r="F56" s="64">
        <f t="shared" ref="F56:F61" si="11">G56/$G$55*100</f>
        <v>98.008752735229749</v>
      </c>
      <c r="G56" s="61">
        <f t="shared" si="10"/>
        <v>223.95</v>
      </c>
      <c r="H56" s="42">
        <f t="shared" ref="H56:H61" si="12">G55-G56</f>
        <v>4.5500000000000114</v>
      </c>
      <c r="I56" s="72">
        <v>45</v>
      </c>
      <c r="J56" s="73">
        <v>44</v>
      </c>
      <c r="K56" s="71">
        <v>46</v>
      </c>
      <c r="L56" s="72">
        <v>45</v>
      </c>
      <c r="M56" s="73">
        <v>43.95</v>
      </c>
      <c r="N56" s="51">
        <v>8.9369999999999994</v>
      </c>
      <c r="O56" s="84">
        <v>2</v>
      </c>
      <c r="P56" s="7">
        <v>6</v>
      </c>
      <c r="Q56" s="26"/>
      <c r="R56" s="26"/>
      <c r="S56" s="6"/>
    </row>
    <row r="57" spans="1:19" ht="19.5" customHeight="1">
      <c r="A57" s="22"/>
      <c r="B57" s="91"/>
      <c r="C57" s="16">
        <v>3</v>
      </c>
      <c r="D57" s="1" t="s">
        <v>66</v>
      </c>
      <c r="E57" s="60">
        <f t="shared" si="9"/>
        <v>100.07002188183807</v>
      </c>
      <c r="F57" s="64">
        <f t="shared" si="11"/>
        <v>94.070021881838073</v>
      </c>
      <c r="G57" s="61">
        <f t="shared" si="10"/>
        <v>214.95</v>
      </c>
      <c r="H57" s="42">
        <f t="shared" si="12"/>
        <v>9</v>
      </c>
      <c r="I57" s="74">
        <v>42.95</v>
      </c>
      <c r="J57" s="74">
        <v>43</v>
      </c>
      <c r="K57" s="74">
        <v>43</v>
      </c>
      <c r="L57" s="74">
        <v>43</v>
      </c>
      <c r="M57" s="74">
        <v>43</v>
      </c>
      <c r="N57" s="41">
        <v>9.3019999999999996</v>
      </c>
      <c r="O57" s="85">
        <v>3</v>
      </c>
      <c r="P57" s="7">
        <v>5</v>
      </c>
      <c r="Q57" s="50">
        <v>1</v>
      </c>
      <c r="R57" s="26"/>
      <c r="S57" s="6"/>
    </row>
    <row r="58" spans="1:19" ht="19.5" customHeight="1">
      <c r="A58" s="22"/>
      <c r="B58" s="91"/>
      <c r="C58" s="15">
        <v>4</v>
      </c>
      <c r="D58" s="1" t="s">
        <v>1</v>
      </c>
      <c r="E58" s="60">
        <f t="shared" si="9"/>
        <v>97.816192560175054</v>
      </c>
      <c r="F58" s="64">
        <f t="shared" si="11"/>
        <v>93.816192560175054</v>
      </c>
      <c r="G58" s="61">
        <f t="shared" si="10"/>
        <v>214.37</v>
      </c>
      <c r="H58" s="66">
        <f t="shared" si="12"/>
        <v>0.57999999999998408</v>
      </c>
      <c r="I58" s="76">
        <v>42</v>
      </c>
      <c r="J58" s="74">
        <v>43</v>
      </c>
      <c r="K58" s="73">
        <v>44</v>
      </c>
      <c r="L58" s="75">
        <v>42</v>
      </c>
      <c r="M58" s="74">
        <v>43.37</v>
      </c>
      <c r="N58" s="41">
        <v>9.4060000000000006</v>
      </c>
      <c r="O58" s="48">
        <v>4</v>
      </c>
      <c r="P58" s="7">
        <v>4</v>
      </c>
      <c r="Q58" s="26"/>
      <c r="R58" s="26"/>
      <c r="S58" s="6"/>
    </row>
    <row r="59" spans="1:19" ht="19.5" customHeight="1">
      <c r="A59" s="22"/>
      <c r="B59" s="91"/>
      <c r="C59" s="16">
        <v>5</v>
      </c>
      <c r="D59" s="1" t="s">
        <v>78</v>
      </c>
      <c r="E59" s="60">
        <f t="shared" si="9"/>
        <v>94.496717724288828</v>
      </c>
      <c r="F59" s="64">
        <f t="shared" si="11"/>
        <v>91.496717724288828</v>
      </c>
      <c r="G59" s="61">
        <f t="shared" si="10"/>
        <v>209.07</v>
      </c>
      <c r="H59" s="42">
        <f t="shared" si="12"/>
        <v>5.3000000000000114</v>
      </c>
      <c r="I59" s="76">
        <v>42</v>
      </c>
      <c r="J59" s="76">
        <v>42</v>
      </c>
      <c r="K59" s="74">
        <v>43</v>
      </c>
      <c r="L59" s="34">
        <v>40.07</v>
      </c>
      <c r="M59" s="76">
        <v>42</v>
      </c>
      <c r="N59" s="41">
        <v>9.5380000000000003</v>
      </c>
      <c r="O59" s="47">
        <v>6</v>
      </c>
      <c r="P59" s="7">
        <v>2</v>
      </c>
      <c r="Q59" s="50">
        <v>1</v>
      </c>
      <c r="R59" s="26"/>
      <c r="S59" s="6"/>
    </row>
    <row r="60" spans="1:19" ht="19.5" customHeight="1">
      <c r="A60" s="22"/>
      <c r="B60" s="91"/>
      <c r="C60" s="15">
        <v>6</v>
      </c>
      <c r="D60" s="1" t="s">
        <v>76</v>
      </c>
      <c r="E60" s="60">
        <f t="shared" si="9"/>
        <v>93.494529540481409</v>
      </c>
      <c r="F60" s="64">
        <f t="shared" si="11"/>
        <v>90.494529540481409</v>
      </c>
      <c r="G60" s="61">
        <f t="shared" si="10"/>
        <v>206.78</v>
      </c>
      <c r="H60" s="42">
        <f t="shared" si="12"/>
        <v>2.289999999999992</v>
      </c>
      <c r="I60" s="33">
        <v>40</v>
      </c>
      <c r="J60" s="76">
        <v>42</v>
      </c>
      <c r="K60" s="76">
        <v>41.78</v>
      </c>
      <c r="L60" s="76">
        <v>42</v>
      </c>
      <c r="M60" s="35">
        <v>41</v>
      </c>
      <c r="N60" s="41">
        <v>9.4979999999999993</v>
      </c>
      <c r="O60" s="48">
        <v>5</v>
      </c>
      <c r="P60" s="7">
        <v>3</v>
      </c>
      <c r="Q60" s="26"/>
      <c r="R60" s="26"/>
      <c r="S60" s="6"/>
    </row>
    <row r="61" spans="1:19" ht="19.5" customHeight="1">
      <c r="A61" s="22"/>
      <c r="B61" s="91"/>
      <c r="C61" s="16">
        <v>7</v>
      </c>
      <c r="D61" s="1" t="s">
        <v>72</v>
      </c>
      <c r="E61" s="60">
        <f t="shared" si="9"/>
        <v>84.610503282275715</v>
      </c>
      <c r="F61" s="64">
        <f t="shared" si="11"/>
        <v>83.610503282275715</v>
      </c>
      <c r="G61" s="61">
        <f t="shared" si="10"/>
        <v>191.05</v>
      </c>
      <c r="H61" s="42">
        <f t="shared" si="12"/>
        <v>15.72999999999999</v>
      </c>
      <c r="I61" s="33">
        <v>38</v>
      </c>
      <c r="J61" s="33">
        <v>38.049999999999997</v>
      </c>
      <c r="K61" s="33">
        <v>40</v>
      </c>
      <c r="L61" s="33">
        <v>37</v>
      </c>
      <c r="M61" s="35">
        <v>38</v>
      </c>
      <c r="N61" s="41">
        <v>10.244</v>
      </c>
      <c r="O61" s="47">
        <v>7</v>
      </c>
      <c r="P61" s="7">
        <v>1</v>
      </c>
      <c r="Q61" s="26"/>
      <c r="R61" s="26"/>
      <c r="S61" s="6"/>
    </row>
    <row r="62" spans="1:19" ht="19.5" customHeight="1">
      <c r="A62" s="22"/>
      <c r="B62" s="12"/>
      <c r="C62" s="6"/>
      <c r="D62" s="6"/>
      <c r="E62" s="10"/>
      <c r="F62" s="10"/>
      <c r="G62" s="10"/>
      <c r="H62" s="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6"/>
    </row>
    <row r="63" spans="1:19" s="39" customFormat="1" ht="14.25" customHeight="1">
      <c r="A63" s="38"/>
      <c r="B63" s="120" t="s">
        <v>64</v>
      </c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6"/>
    </row>
    <row r="64" spans="1:19" s="39" customFormat="1" ht="14.25" customHeight="1">
      <c r="A64" s="38"/>
      <c r="B64" s="120" t="s">
        <v>87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6"/>
    </row>
    <row r="65" spans="1:19" ht="20.25" customHeight="1">
      <c r="A65" s="22"/>
      <c r="B65" s="12"/>
      <c r="C65" s="6"/>
      <c r="D65" s="6"/>
      <c r="E65" s="10"/>
      <c r="F65" s="10"/>
      <c r="G65" s="10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8" spans="1:19" ht="18" customHeight="1">
      <c r="E68" s="25"/>
      <c r="F68" s="25"/>
    </row>
    <row r="69" spans="1:19" ht="18" customHeight="1">
      <c r="E69"/>
      <c r="F69"/>
    </row>
    <row r="70" spans="1:19" ht="18" customHeight="1">
      <c r="E70"/>
      <c r="F70"/>
    </row>
    <row r="71" spans="1:19" ht="18" customHeight="1">
      <c r="E71"/>
      <c r="F71"/>
    </row>
  </sheetData>
  <sortState ref="D7:R15">
    <sortCondition descending="1" ref="E7:E15"/>
  </sortState>
  <mergeCells count="78">
    <mergeCell ref="B31:B39"/>
    <mergeCell ref="C31:D31"/>
    <mergeCell ref="F31:M31"/>
    <mergeCell ref="N31:P31"/>
    <mergeCell ref="C32:C33"/>
    <mergeCell ref="D32:D33"/>
    <mergeCell ref="E32:E33"/>
    <mergeCell ref="F32:F33"/>
    <mergeCell ref="G32:G33"/>
    <mergeCell ref="H32:H33"/>
    <mergeCell ref="I32:M32"/>
    <mergeCell ref="N32:N33"/>
    <mergeCell ref="O32:O33"/>
    <mergeCell ref="P32:P33"/>
    <mergeCell ref="B21:B29"/>
    <mergeCell ref="C21:D21"/>
    <mergeCell ref="F21:M21"/>
    <mergeCell ref="N21:P21"/>
    <mergeCell ref="C22:C23"/>
    <mergeCell ref="D22:D23"/>
    <mergeCell ref="E22:E23"/>
    <mergeCell ref="F22:F23"/>
    <mergeCell ref="G22:G23"/>
    <mergeCell ref="H22:H23"/>
    <mergeCell ref="I22:M22"/>
    <mergeCell ref="N22:N23"/>
    <mergeCell ref="O22:O23"/>
    <mergeCell ref="P22:P23"/>
    <mergeCell ref="D2:O2"/>
    <mergeCell ref="B41:B50"/>
    <mergeCell ref="F41:M41"/>
    <mergeCell ref="N41:P41"/>
    <mergeCell ref="C42:C43"/>
    <mergeCell ref="D42:D43"/>
    <mergeCell ref="E42:E43"/>
    <mergeCell ref="F42:F43"/>
    <mergeCell ref="G42:G43"/>
    <mergeCell ref="H42:H43"/>
    <mergeCell ref="I42:M42"/>
    <mergeCell ref="N42:N43"/>
    <mergeCell ref="O42:O43"/>
    <mergeCell ref="P42:P43"/>
    <mergeCell ref="C41:D41"/>
    <mergeCell ref="B19:C19"/>
    <mergeCell ref="B63:R63"/>
    <mergeCell ref="B64:R64"/>
    <mergeCell ref="B2:C2"/>
    <mergeCell ref="P2:Q2"/>
    <mergeCell ref="B4:E4"/>
    <mergeCell ref="F4:F6"/>
    <mergeCell ref="B5:C6"/>
    <mergeCell ref="D5:D6"/>
    <mergeCell ref="E5:E6"/>
    <mergeCell ref="O5:P5"/>
    <mergeCell ref="Q5:R5"/>
    <mergeCell ref="Q4:R4"/>
    <mergeCell ref="G4:P4"/>
    <mergeCell ref="Q53:Q54"/>
    <mergeCell ref="N53:N54"/>
    <mergeCell ref="O53:O54"/>
    <mergeCell ref="P53:P54"/>
    <mergeCell ref="O17:Q17"/>
    <mergeCell ref="G5:J5"/>
    <mergeCell ref="Q42:Q43"/>
    <mergeCell ref="N52:P52"/>
    <mergeCell ref="K5:N5"/>
    <mergeCell ref="Q22:Q23"/>
    <mergeCell ref="Q32:Q33"/>
    <mergeCell ref="B52:B61"/>
    <mergeCell ref="F52:M52"/>
    <mergeCell ref="C53:C54"/>
    <mergeCell ref="D53:D54"/>
    <mergeCell ref="E53:E54"/>
    <mergeCell ref="F53:F54"/>
    <mergeCell ref="G53:G54"/>
    <mergeCell ref="H53:H54"/>
    <mergeCell ref="I53:M53"/>
    <mergeCell ref="C52:D52"/>
  </mergeCells>
  <phoneticPr fontId="17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ignoredErrors>
    <ignoredError sqref="G55:G61 G44:G50 G34:G39 G24:G29" formulaRange="1"/>
    <ignoredError sqref="E8:E10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L92"/>
  <sheetViews>
    <sheetView tabSelected="1" topLeftCell="B73" workbookViewId="0">
      <selection activeCell="B94" sqref="B94"/>
    </sheetView>
  </sheetViews>
  <sheetFormatPr baseColWidth="10" defaultRowHeight="12.75"/>
  <cols>
    <col min="1" max="1" width="3.42578125" customWidth="1"/>
    <col min="2" max="2" width="255.7109375" bestFit="1" customWidth="1"/>
  </cols>
  <sheetData>
    <row r="2" spans="2:2" ht="33">
      <c r="B2" s="67" t="s">
        <v>27</v>
      </c>
    </row>
    <row r="3" spans="2:2" ht="25.5">
      <c r="B3" s="37"/>
    </row>
    <row r="4" spans="2:2" ht="20.25">
      <c r="B4" s="43" t="s">
        <v>17</v>
      </c>
    </row>
    <row r="5" spans="2:2" ht="15.75">
      <c r="B5" s="44" t="s">
        <v>28</v>
      </c>
    </row>
    <row r="6" spans="2:2" ht="15.75">
      <c r="B6" s="44" t="s">
        <v>29</v>
      </c>
    </row>
    <row r="7" spans="2:2" ht="15.75">
      <c r="B7" s="44" t="s">
        <v>30</v>
      </c>
    </row>
    <row r="8" spans="2:2" ht="15.75">
      <c r="B8" s="45"/>
    </row>
    <row r="9" spans="2:2">
      <c r="B9" s="46" t="s">
        <v>31</v>
      </c>
    </row>
    <row r="10" spans="2:2" ht="15.75">
      <c r="B10" s="36"/>
    </row>
    <row r="11" spans="2:2" ht="20.25">
      <c r="B11" s="43" t="s">
        <v>32</v>
      </c>
    </row>
    <row r="12" spans="2:2" ht="15.75">
      <c r="B12" s="36" t="s">
        <v>95</v>
      </c>
    </row>
    <row r="13" spans="2:2" ht="15.75">
      <c r="B13" s="36" t="s">
        <v>94</v>
      </c>
    </row>
    <row r="14" spans="2:2" ht="15.75">
      <c r="B14" s="36" t="s">
        <v>80</v>
      </c>
    </row>
    <row r="15" spans="2:2" ht="15.75">
      <c r="B15" s="36" t="s">
        <v>79</v>
      </c>
    </row>
    <row r="16" spans="2:2" ht="15.75">
      <c r="B16" s="36"/>
    </row>
    <row r="17" spans="2:2" ht="15.75">
      <c r="B17" s="36" t="s">
        <v>18</v>
      </c>
    </row>
    <row r="18" spans="2:2" ht="15.75">
      <c r="B18" s="36"/>
    </row>
    <row r="19" spans="2:2" ht="15.75">
      <c r="B19" s="36" t="s">
        <v>19</v>
      </c>
    </row>
    <row r="20" spans="2:2" ht="15.75">
      <c r="B20" s="36"/>
    </row>
    <row r="21" spans="2:2" ht="15.75">
      <c r="B21" s="36" t="s">
        <v>20</v>
      </c>
    </row>
    <row r="22" spans="2:2" ht="15.75">
      <c r="B22" s="36"/>
    </row>
    <row r="23" spans="2:2" ht="20.25">
      <c r="B23" s="43" t="s">
        <v>33</v>
      </c>
    </row>
    <row r="24" spans="2:2" ht="15.75">
      <c r="B24" s="36" t="s">
        <v>34</v>
      </c>
    </row>
    <row r="25" spans="2:2" ht="15.75">
      <c r="B25" s="36"/>
    </row>
    <row r="26" spans="2:2">
      <c r="B26" s="46" t="s">
        <v>21</v>
      </c>
    </row>
    <row r="27" spans="2:2" ht="15.75">
      <c r="B27" s="36"/>
    </row>
    <row r="28" spans="2:2" ht="15.75">
      <c r="B28" s="36" t="s">
        <v>57</v>
      </c>
    </row>
    <row r="29" spans="2:2" ht="15.75">
      <c r="B29" s="36" t="s">
        <v>58</v>
      </c>
    </row>
    <row r="30" spans="2:2" ht="15.75">
      <c r="B30" s="36"/>
    </row>
    <row r="31" spans="2:2" ht="20.25">
      <c r="B31" s="43" t="s">
        <v>35</v>
      </c>
    </row>
    <row r="32" spans="2:2" ht="15.75">
      <c r="B32" s="36" t="s">
        <v>36</v>
      </c>
    </row>
    <row r="33" spans="2:2" ht="15.75">
      <c r="B33" s="36"/>
    </row>
    <row r="34" spans="2:2" ht="20.25">
      <c r="B34" s="43" t="s">
        <v>22</v>
      </c>
    </row>
    <row r="35" spans="2:2" ht="15.75">
      <c r="B35" s="36" t="s">
        <v>37</v>
      </c>
    </row>
    <row r="36" spans="2:2" ht="15.75">
      <c r="B36" s="36"/>
    </row>
    <row r="37" spans="2:2" ht="20.25">
      <c r="B37" s="43" t="s">
        <v>38</v>
      </c>
    </row>
    <row r="38" spans="2:2" ht="15.75">
      <c r="B38" s="36" t="s">
        <v>59</v>
      </c>
    </row>
    <row r="39" spans="2:2" ht="15.75">
      <c r="B39" s="36" t="s">
        <v>60</v>
      </c>
    </row>
    <row r="40" spans="2:2" ht="15.75">
      <c r="B40" s="36" t="s">
        <v>39</v>
      </c>
    </row>
    <row r="41" spans="2:2" ht="15.75">
      <c r="B41" s="36"/>
    </row>
    <row r="42" spans="2:2" ht="20.25">
      <c r="B42" s="43" t="s">
        <v>40</v>
      </c>
    </row>
    <row r="43" spans="2:2" ht="15.75">
      <c r="B43" s="36" t="s">
        <v>92</v>
      </c>
    </row>
    <row r="44" spans="2:2" ht="15.75">
      <c r="B44" s="36" t="s">
        <v>61</v>
      </c>
    </row>
    <row r="45" spans="2:2" ht="15.75">
      <c r="B45" s="36"/>
    </row>
    <row r="46" spans="2:2" ht="20.25">
      <c r="B46" s="43" t="s">
        <v>41</v>
      </c>
    </row>
    <row r="47" spans="2:2" ht="15.75">
      <c r="B47" s="36" t="s">
        <v>42</v>
      </c>
    </row>
    <row r="48" spans="2:2" ht="15.75">
      <c r="B48" s="36"/>
    </row>
    <row r="49" spans="2:2" ht="20.25">
      <c r="B49" s="43" t="s">
        <v>43</v>
      </c>
    </row>
    <row r="50" spans="2:2" ht="15.75">
      <c r="B50" s="36" t="s">
        <v>44</v>
      </c>
    </row>
    <row r="51" spans="2:2" ht="15.75">
      <c r="B51" s="36"/>
    </row>
    <row r="52" spans="2:2" ht="20.25">
      <c r="B52" s="43" t="s">
        <v>45</v>
      </c>
    </row>
    <row r="53" spans="2:2" ht="15.75">
      <c r="B53" s="36" t="s">
        <v>46</v>
      </c>
    </row>
    <row r="54" spans="2:2" ht="15.75">
      <c r="B54" s="36"/>
    </row>
    <row r="55" spans="2:2" ht="20.25">
      <c r="B55" s="43" t="s">
        <v>23</v>
      </c>
    </row>
    <row r="56" spans="2:2" ht="15.75">
      <c r="B56" s="36" t="s">
        <v>71</v>
      </c>
    </row>
    <row r="57" spans="2:2" ht="15.75">
      <c r="B57" s="36"/>
    </row>
    <row r="58" spans="2:2" ht="20.25">
      <c r="B58" s="43" t="s">
        <v>47</v>
      </c>
    </row>
    <row r="59" spans="2:2" ht="15.75">
      <c r="B59" s="36" t="s">
        <v>81</v>
      </c>
    </row>
    <row r="60" spans="2:2" ht="15.75">
      <c r="B60" s="36" t="s">
        <v>82</v>
      </c>
    </row>
    <row r="61" spans="2:2" ht="15.75">
      <c r="B61" s="36"/>
    </row>
    <row r="62" spans="2:2" ht="20.25">
      <c r="B62" s="43" t="s">
        <v>48</v>
      </c>
    </row>
    <row r="63" spans="2:2" ht="15.75">
      <c r="B63" s="36" t="s">
        <v>49</v>
      </c>
    </row>
    <row r="64" spans="2:2" ht="15.75">
      <c r="B64" s="36"/>
    </row>
    <row r="65" spans="2:12" ht="20.25">
      <c r="B65" s="43" t="s">
        <v>50</v>
      </c>
    </row>
    <row r="66" spans="2:12" ht="15.75">
      <c r="B66" s="36" t="s">
        <v>51</v>
      </c>
    </row>
    <row r="67" spans="2:12" ht="15.75">
      <c r="B67" s="36"/>
    </row>
    <row r="68" spans="2:12" ht="20.25">
      <c r="B68" s="43" t="s">
        <v>52</v>
      </c>
    </row>
    <row r="69" spans="2:12" ht="15.75">
      <c r="B69" s="36" t="s">
        <v>53</v>
      </c>
    </row>
    <row r="70" spans="2:12" ht="15.75">
      <c r="B70" s="36"/>
    </row>
    <row r="71" spans="2:12" ht="20.25">
      <c r="B71" s="43" t="s">
        <v>54</v>
      </c>
    </row>
    <row r="72" spans="2:12" ht="15.75">
      <c r="B72" s="36" t="s">
        <v>55</v>
      </c>
    </row>
    <row r="73" spans="2:12" ht="15.75">
      <c r="B73" s="36"/>
    </row>
    <row r="74" spans="2:12" ht="15.75">
      <c r="B74" s="36" t="s">
        <v>93</v>
      </c>
      <c r="L74" s="36" t="s">
        <v>56</v>
      </c>
    </row>
    <row r="77" spans="2:12" ht="15">
      <c r="B77" s="148" t="s">
        <v>101</v>
      </c>
    </row>
    <row r="78" spans="2:12" ht="15">
      <c r="B78" s="148" t="s">
        <v>112</v>
      </c>
    </row>
    <row r="79" spans="2:12" ht="15">
      <c r="B79" s="148" t="s">
        <v>102</v>
      </c>
    </row>
    <row r="80" spans="2:12" ht="15">
      <c r="B80" s="148" t="s">
        <v>103</v>
      </c>
    </row>
    <row r="81" spans="2:2" ht="15">
      <c r="B81" s="148" t="s">
        <v>102</v>
      </c>
    </row>
    <row r="82" spans="2:2" ht="15">
      <c r="B82" s="148"/>
    </row>
    <row r="83" spans="2:2" ht="15">
      <c r="B83" s="148" t="s">
        <v>104</v>
      </c>
    </row>
    <row r="84" spans="2:2" ht="15">
      <c r="B84" s="148" t="s">
        <v>106</v>
      </c>
    </row>
    <row r="85" spans="2:2" ht="15">
      <c r="B85" s="148" t="s">
        <v>105</v>
      </c>
    </row>
    <row r="86" spans="2:2" ht="15">
      <c r="B86" s="148" t="s">
        <v>107</v>
      </c>
    </row>
    <row r="87" spans="2:2" ht="15">
      <c r="B87" s="148" t="s">
        <v>108</v>
      </c>
    </row>
    <row r="88" spans="2:2" ht="15">
      <c r="B88" s="148" t="s">
        <v>109</v>
      </c>
    </row>
    <row r="89" spans="2:2" ht="15">
      <c r="B89" s="148" t="s">
        <v>110</v>
      </c>
    </row>
    <row r="90" spans="2:2" ht="15">
      <c r="B90" s="148" t="s">
        <v>111</v>
      </c>
    </row>
    <row r="92" spans="2:2" ht="15">
      <c r="B92" s="148" t="s">
        <v>113</v>
      </c>
    </row>
  </sheetData>
  <hyperlinks>
    <hyperlink ref="B9" r:id="rId1" display="mailto:mayrdieter@gmx.at"/>
    <hyperlink ref="B26" r:id="rId2" display="http://www.doktorslot.de/slp_aufbau001.htm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Z4 CUP 16</vt:lpstr>
      <vt:lpstr>Reglement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Mayr</dc:creator>
  <cp:lastModifiedBy>DIETER</cp:lastModifiedBy>
  <cp:lastPrinted>2008-03-15T17:43:15Z</cp:lastPrinted>
  <dcterms:created xsi:type="dcterms:W3CDTF">2002-12-07T12:54:54Z</dcterms:created>
  <dcterms:modified xsi:type="dcterms:W3CDTF">2016-03-20T07:01:13Z</dcterms:modified>
</cp:coreProperties>
</file>