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man\Documents\"/>
    </mc:Choice>
  </mc:AlternateContent>
  <bookViews>
    <workbookView xWindow="0" yWindow="0" windowWidth="23040" windowHeight="10008" tabRatio="422"/>
  </bookViews>
  <sheets>
    <sheet name="Ergebnisse 1516" sheetId="1" r:id="rId1"/>
    <sheet name="Reglement" sheetId="2" r:id="rId2"/>
  </sheets>
  <calcPr calcId="152511" concurrentCalc="0"/>
</workbook>
</file>

<file path=xl/calcChain.xml><?xml version="1.0" encoding="utf-8"?>
<calcChain xmlns="http://schemas.openxmlformats.org/spreadsheetml/2006/main">
  <c r="F28" i="1" l="1"/>
  <c r="E28" i="1"/>
  <c r="F29" i="1"/>
  <c r="E29" i="1"/>
  <c r="F27" i="1"/>
  <c r="E27" i="1"/>
  <c r="F25" i="1"/>
  <c r="E25" i="1"/>
  <c r="F24" i="1"/>
  <c r="E24" i="1"/>
  <c r="F22" i="1"/>
  <c r="E22" i="1"/>
  <c r="F21" i="1"/>
  <c r="E21" i="1"/>
  <c r="AK9" i="1"/>
  <c r="AK12" i="1"/>
  <c r="AK13" i="1"/>
  <c r="AK14" i="1"/>
  <c r="AK15" i="1"/>
  <c r="AK16" i="1"/>
  <c r="AK17" i="1"/>
  <c r="AK18" i="1"/>
  <c r="AK19" i="1"/>
  <c r="AK20" i="1"/>
  <c r="AK21" i="1"/>
  <c r="AK11" i="1"/>
  <c r="U9" i="1"/>
  <c r="AB9" i="1"/>
  <c r="N9" i="1"/>
  <c r="U17" i="1"/>
  <c r="AB17" i="1"/>
  <c r="N17" i="1"/>
  <c r="U19" i="1"/>
  <c r="AB19" i="1"/>
  <c r="N19" i="1"/>
  <c r="AB21" i="1"/>
  <c r="U21" i="1"/>
  <c r="N21" i="1"/>
  <c r="U11" i="1"/>
  <c r="AB11" i="1"/>
  <c r="N11" i="1"/>
  <c r="U12" i="1"/>
  <c r="AB12" i="1"/>
  <c r="N12" i="1"/>
  <c r="T12" i="1"/>
  <c r="U13" i="1"/>
  <c r="AB13" i="1"/>
  <c r="N13" i="1"/>
  <c r="T13" i="1"/>
  <c r="U16" i="1"/>
  <c r="AB16" i="1"/>
  <c r="N16" i="1"/>
  <c r="T17" i="1"/>
  <c r="U14" i="1"/>
  <c r="AB14" i="1"/>
  <c r="N14" i="1"/>
  <c r="T14" i="1"/>
  <c r="U15" i="1"/>
  <c r="AB15" i="1"/>
  <c r="N15" i="1"/>
  <c r="T15" i="1"/>
  <c r="T16" i="1"/>
  <c r="U18" i="1"/>
  <c r="AB18" i="1"/>
  <c r="N18" i="1"/>
  <c r="T18" i="1"/>
  <c r="T19" i="1"/>
  <c r="U20" i="1"/>
  <c r="AB20" i="1"/>
  <c r="N20" i="1"/>
  <c r="T20" i="1"/>
  <c r="T21" i="1"/>
  <c r="U10" i="1"/>
  <c r="AB10" i="1"/>
  <c r="N10" i="1"/>
  <c r="T11" i="1"/>
  <c r="S11" i="1"/>
  <c r="S12" i="1"/>
  <c r="S13" i="1"/>
  <c r="S17" i="1"/>
  <c r="S14" i="1"/>
  <c r="S15" i="1"/>
  <c r="S16" i="1"/>
  <c r="S18" i="1"/>
  <c r="S19" i="1"/>
  <c r="S20" i="1"/>
  <c r="S21" i="1"/>
  <c r="S10" i="1"/>
  <c r="AK31" i="1"/>
  <c r="AK32" i="1"/>
  <c r="AK33" i="1"/>
  <c r="AK34" i="1"/>
  <c r="AK35" i="1"/>
  <c r="AK36" i="1"/>
  <c r="AK37" i="1"/>
  <c r="AK38" i="1"/>
  <c r="AK39" i="1"/>
  <c r="AK29" i="1"/>
  <c r="AB30" i="1"/>
  <c r="AB31" i="1"/>
  <c r="AB32" i="1"/>
  <c r="AB33" i="1"/>
  <c r="AB34" i="1"/>
  <c r="AB35" i="1"/>
  <c r="AB36" i="1"/>
  <c r="AB37" i="1"/>
  <c r="AB38" i="1"/>
  <c r="AB39" i="1"/>
  <c r="AB29" i="1"/>
  <c r="U30" i="1"/>
  <c r="U31" i="1"/>
  <c r="U32" i="1"/>
  <c r="U33" i="1"/>
  <c r="U34" i="1"/>
  <c r="U35" i="1"/>
  <c r="U36" i="1"/>
  <c r="U37" i="1"/>
  <c r="U38" i="1"/>
  <c r="U39" i="1"/>
  <c r="U29" i="1"/>
  <c r="AI40" i="1"/>
  <c r="F30" i="1"/>
  <c r="E30" i="1"/>
  <c r="F35" i="1"/>
  <c r="E35" i="1"/>
  <c r="AK48" i="1"/>
  <c r="AK52" i="1"/>
  <c r="AK50" i="1"/>
  <c r="AK51" i="1"/>
  <c r="AK55" i="1"/>
  <c r="AK49" i="1"/>
  <c r="AK53" i="1"/>
  <c r="AK54" i="1"/>
  <c r="AK47" i="1"/>
  <c r="U47" i="1"/>
  <c r="U48" i="1"/>
  <c r="U52" i="1"/>
  <c r="U50" i="1"/>
  <c r="U51" i="1"/>
  <c r="U55" i="1"/>
  <c r="U49" i="1"/>
  <c r="U53" i="1"/>
  <c r="U54" i="1"/>
  <c r="U46" i="1"/>
  <c r="AB47" i="1"/>
  <c r="AB48" i="1"/>
  <c r="AB52" i="1"/>
  <c r="AB50" i="1"/>
  <c r="AB51" i="1"/>
  <c r="AB55" i="1"/>
  <c r="AB49" i="1"/>
  <c r="AB53" i="1"/>
  <c r="AB54" i="1"/>
  <c r="AB46" i="1"/>
  <c r="N38" i="1"/>
  <c r="N39" i="1"/>
  <c r="AI41" i="1"/>
  <c r="N37" i="1"/>
  <c r="T38" i="1"/>
  <c r="N36" i="1"/>
  <c r="N35" i="1"/>
  <c r="N34" i="1"/>
  <c r="N33" i="1"/>
  <c r="N32" i="1"/>
  <c r="N31" i="1"/>
  <c r="N30" i="1"/>
  <c r="N29" i="1"/>
  <c r="AI74" i="1"/>
  <c r="AI75" i="1"/>
  <c r="AI22" i="1"/>
  <c r="AI23" i="1"/>
  <c r="AI91" i="1"/>
  <c r="AI92" i="1"/>
  <c r="N73" i="1"/>
  <c r="N72" i="1"/>
  <c r="N71" i="1"/>
  <c r="N70" i="1"/>
  <c r="N67" i="1"/>
  <c r="N66" i="1"/>
  <c r="N65" i="1"/>
  <c r="N64" i="1"/>
  <c r="N63" i="1"/>
  <c r="N62" i="1"/>
  <c r="N90" i="1"/>
  <c r="N89" i="1"/>
  <c r="N88" i="1"/>
  <c r="N87" i="1"/>
  <c r="N86" i="1"/>
  <c r="N85" i="1"/>
  <c r="N84" i="1"/>
  <c r="N83" i="1"/>
  <c r="N82" i="1"/>
  <c r="N81" i="1"/>
  <c r="T39" i="1"/>
  <c r="T34" i="1"/>
  <c r="T36" i="1"/>
  <c r="T35" i="1"/>
  <c r="T37" i="1"/>
  <c r="T33" i="1"/>
  <c r="T32" i="1"/>
  <c r="S31" i="1"/>
  <c r="S33" i="1"/>
  <c r="S35" i="1"/>
  <c r="S37" i="1"/>
  <c r="S39" i="1"/>
  <c r="S32" i="1"/>
  <c r="S34" i="1"/>
  <c r="S36" i="1"/>
  <c r="S38" i="1"/>
  <c r="T31" i="1"/>
  <c r="S30" i="1"/>
  <c r="F31" i="1"/>
  <c r="E31" i="1"/>
  <c r="F23" i="1"/>
  <c r="E23" i="1"/>
  <c r="F33" i="1"/>
  <c r="E33" i="1"/>
  <c r="AI56" i="1"/>
  <c r="AI57" i="1"/>
  <c r="N49" i="1"/>
  <c r="N53" i="1"/>
  <c r="N46" i="1"/>
  <c r="B7" i="1"/>
  <c r="I9" i="1"/>
  <c r="E5" i="1"/>
  <c r="F43" i="1"/>
  <c r="E43" i="1"/>
  <c r="F36" i="1"/>
  <c r="E36" i="1"/>
  <c r="F26" i="1"/>
  <c r="E26" i="1"/>
  <c r="F34" i="1"/>
  <c r="E34" i="1"/>
  <c r="F32" i="1"/>
  <c r="E32" i="1"/>
  <c r="N47" i="1"/>
  <c r="S49" i="1"/>
  <c r="S53" i="1"/>
  <c r="S47" i="1"/>
  <c r="N54" i="1"/>
  <c r="N55" i="1"/>
  <c r="S55" i="1"/>
  <c r="N51" i="1"/>
  <c r="N50" i="1"/>
  <c r="N48" i="1"/>
  <c r="T49" i="1"/>
  <c r="N52" i="1"/>
  <c r="T53" i="1"/>
  <c r="T51" i="1"/>
  <c r="T52" i="1"/>
  <c r="T55" i="1"/>
  <c r="T48" i="1"/>
  <c r="S50" i="1"/>
  <c r="S51" i="1"/>
  <c r="T54" i="1"/>
  <c r="T50" i="1"/>
  <c r="S52" i="1"/>
  <c r="S48" i="1"/>
  <c r="S54" i="1"/>
</calcChain>
</file>

<file path=xl/comments1.xml><?xml version="1.0" encoding="utf-8"?>
<comments xmlns="http://schemas.openxmlformats.org/spreadsheetml/2006/main">
  <authors>
    <author>Aigner</author>
    <author>DIETER</author>
  </authors>
  <commentList>
    <comment ref="N17" authorId="0" shapeId="0">
      <text>
        <r>
          <rPr>
            <b/>
            <sz val="8"/>
            <color indexed="81"/>
            <rFont val="Tahoma"/>
            <family val="2"/>
          </rPr>
          <t>Vorderraddurchmesser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Breite hinten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Parc Ferme Verletzung</t>
        </r>
      </text>
    </comment>
    <comment ref="AI30" authorId="1" shapeId="0">
      <text>
        <r>
          <rPr>
            <b/>
            <sz val="9"/>
            <color indexed="81"/>
            <rFont val="Tahoma"/>
            <family val="2"/>
          </rPr>
          <t>Grosses Fragezeichen!</t>
        </r>
      </text>
    </comment>
    <comment ref="N38" authorId="1" shapeId="0">
      <text>
        <r>
          <rPr>
            <b/>
            <sz val="9"/>
            <color indexed="81"/>
            <rFont val="Tahoma"/>
            <charset val="1"/>
          </rPr>
          <t>Strafe wegen Reifendurchmesser</t>
        </r>
      </text>
    </comment>
    <comment ref="G43" authorId="1" shape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Erst ab drei Startern volle Punkte; in diesem Fall werden Punkte ab dem dritten Platz vergeben.
Sieger Rennen 16 + Sieger Quali 1
 Punkt</t>
        </r>
      </text>
    </comment>
    <comment ref="K43" authorId="1" shape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Erst ab drei Startern volle Punkte; in diesem Fall werden Punkte ab dem zweiten Platz vergeben.
Sieger Rennen 18 + Sieger Quali 2 Punkte</t>
        </r>
      </text>
    </comment>
  </commentList>
</comments>
</file>

<file path=xl/sharedStrings.xml><?xml version="1.0" encoding="utf-8"?>
<sst xmlns="http://schemas.openxmlformats.org/spreadsheetml/2006/main" count="456" uniqueCount="232">
  <si>
    <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</si>
  <si>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Platz</t>
  </si>
  <si>
    <t>Runden</t>
  </si>
  <si>
    <t>FahrerIn</t>
  </si>
  <si>
    <t>Fahrzeug</t>
  </si>
  <si>
    <t>Chassis</t>
  </si>
  <si>
    <t>Motor Nr.</t>
  </si>
  <si>
    <t>Rückstand zum</t>
  </si>
  <si>
    <t>Teilergebnisse</t>
  </si>
  <si>
    <t>Qualifying</t>
  </si>
  <si>
    <t>Ersten</t>
  </si>
  <si>
    <t>Vorigen</t>
  </si>
  <si>
    <t>Turn 1</t>
  </si>
  <si>
    <t>Turn 2</t>
  </si>
  <si>
    <t>Zeit</t>
  </si>
  <si>
    <t>Rückstand</t>
  </si>
  <si>
    <t>Gesamt- punkte</t>
  </si>
  <si>
    <t>Einzelergebnisse</t>
  </si>
  <si>
    <t>▲2</t>
  </si>
  <si>
    <t>◄</t>
  </si>
  <si>
    <t>▼2</t>
  </si>
  <si>
    <t>Marko Neumayer</t>
  </si>
  <si>
    <t>▼1</t>
  </si>
  <si>
    <t>Roman Grunner</t>
  </si>
  <si>
    <t>Quali-Mittelwert:</t>
  </si>
  <si>
    <t>errechnete Strafe:</t>
  </si>
  <si>
    <t>ARZD</t>
  </si>
  <si>
    <t>►neu</t>
  </si>
  <si>
    <t>Dieter Mayr</t>
  </si>
  <si>
    <t>▲3</t>
  </si>
  <si>
    <t>Sollten mehr als 18 Starter antreten wird die Höchstpunktezahl aliquot erhöht</t>
  </si>
  <si>
    <t>Reihung bei Gleichstand nach Gesamtpunkten, dann nach bestem Ergebnis, dann nach früher gefahren.</t>
  </si>
  <si>
    <t>SRT</t>
  </si>
  <si>
    <t>BMW V12 LMR</t>
  </si>
  <si>
    <t>1.</t>
  </si>
  <si>
    <r>
      <t>Motor:</t>
    </r>
    <r>
      <rPr>
        <sz val="10"/>
        <rFont val="Arial"/>
        <family val="2"/>
      </rPr>
      <t xml:space="preserve"> Der im Rennen zu verwendende Motor wird am Renntag vom Veranstalter zur Verfügung gestellt und von den Teilnehmern gezogen</t>
    </r>
  </si>
  <si>
    <t>2.</t>
  </si>
  <si>
    <t>a)</t>
  </si>
  <si>
    <t>seitliche Öffnungen dürfen geschlossen werden, wenn dadurch ein ungehinderter Einbau des Fahrwerkes ermöglicht wird.</t>
  </si>
  <si>
    <t>b)</t>
  </si>
  <si>
    <t>Es darf sich aber keinesfalls die Silhouette des Fahrzeuges verändern.</t>
  </si>
  <si>
    <t>diese werden gemeinsam eine Entscheidung fällen. Idealerweise ist seitens des betreffenden Fahrers ein Fotobeweis zu erbringen (www.racingsportscars.com).</t>
  </si>
  <si>
    <t>c)</t>
  </si>
  <si>
    <t>Pflichtanbauteil: Spiegel; freiwillig: Antenne, Scheibenwischer, Frontflipper</t>
  </si>
  <si>
    <t>d)</t>
  </si>
  <si>
    <t>e)</t>
  </si>
  <si>
    <t>Lackierung, 3 Startnummern, Sponsorendecals…sonst ist es kein Rennauto!</t>
  </si>
  <si>
    <t>f)</t>
  </si>
  <si>
    <t>g)</t>
  </si>
  <si>
    <t>Nachbildung des Originalfahrzeuges. Dr. Google bietet hier eine große Hilfe! Gefertigt aus Polystyrol oder Kohlefaser mit einer Mindeststärke von 0,5mm und</t>
  </si>
  <si>
    <t>Ebenso sind originalgetreue Resineflügel erlaubt. Diese sind bei den Veranstaltern beziehbar und für beinahe jedes Modell verfügbar.</t>
  </si>
  <si>
    <t>Es wird besonderes Augenmerk auf die Originalposition des Heckflügels gelegt! (www.racingsportscars.com)</t>
  </si>
  <si>
    <t>3.</t>
  </si>
  <si>
    <t xml:space="preserve"> Breite, Gewicht, Höhe…</t>
  </si>
  <si>
    <t>4.</t>
  </si>
  <si>
    <t>Felgen und Reifen:</t>
  </si>
  <si>
    <t>alternativ Designfelgen. Töpfchenfelgen sind keine Designfelgen!</t>
  </si>
  <si>
    <t>Reifenbreite: vorne mindestens 6mm mit 5mm Auflage, hinten maximal 16mm</t>
  </si>
  <si>
    <t>Reifendurchmesser: vorne mindestens 24mm (GT´s 25mm), hinten mindestens 26mm</t>
  </si>
  <si>
    <t>5.</t>
  </si>
  <si>
    <t>Fahrwerk (Chassis):</t>
  </si>
  <si>
    <t>Es dürfen ausschliesslich Plafit Fahrwerke der Generation SLP1 und SLP2 in Originalzustand verwendet werden (Ausnahmen sh. unten)!</t>
  </si>
  <si>
    <t>Die Karosseriehalter bei SLP1 Fahrwerken sind freigestellt</t>
  </si>
  <si>
    <t xml:space="preserve">beim SLP 2 sind alle Nachbauten (DoSlot, Speedslot, Werk, Eigenbau) freigegeben. Material freigegeben (Karbon, GFK, ALU…) </t>
  </si>
  <si>
    <t>aber keine H-Träger! Zur Verbindung der unteren und oberen Halteplatten dürfen beliebige Schrauben verwendet werden.</t>
  </si>
  <si>
    <t>Einzig erlaubte Tuningteile sind Trimmgewichte incl. deren Halteplatten sowie verschieden harte Federn</t>
  </si>
  <si>
    <t>Nur Blei oder/und Messing, seitlich nicht außerhalb der Chassisgrundplatte. Befestigung egal (schrauben, kleben, löten…).</t>
  </si>
  <si>
    <t>Schleifer, Leitkiel, Kugellager, Schrauben, Kabel freigestellt. Achsen durchgehend aus vollem Stahl, kürzen und Einkerbungen für Madenschrauben erlaubt</t>
  </si>
  <si>
    <t>Das Fahrwerk muss im ORIGINALZUSTAND bleiben, kein Abfräsen, Kürzen oder Ausfräsen von Löchern etc.!</t>
  </si>
  <si>
    <t>Einzige Ausnahme: Löcher für die Befestigungsschrauben der Zusatzgewichte und wenn die Motorhalterschrauben ausgeleiert sind.</t>
  </si>
  <si>
    <t>Reglementänderungen:</t>
  </si>
  <si>
    <t>Die Clubs behalten sich das Recht vor, Änderungen die dem Ablauf und der Spannung der Rennen dienen, rasch und unbürokratisch umzusetzen.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</si>
  <si>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</si>
  <si>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</si>
  <si>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Reparaturen:</t>
  </si>
  <si>
    <t xml:space="preserve">innerhalb von 5 Rennrunden, Autos sind in der Servicezone zu entnehmen und wieder einzusetzen. </t>
  </si>
  <si>
    <t>▲1</t>
  </si>
  <si>
    <t>▲4</t>
  </si>
  <si>
    <t>▲5</t>
  </si>
  <si>
    <t>▼3</t>
  </si>
  <si>
    <r>
      <rPr>
        <b/>
        <sz val="10"/>
        <rFont val="Arial"/>
        <family val="2"/>
      </rPr>
      <t>Motorenbetreuung</t>
    </r>
    <r>
      <rPr>
        <sz val="10"/>
        <rFont val="Arial"/>
        <family val="2"/>
      </rPr>
      <t xml:space="preserve"> - Roman Grunner, </t>
    </r>
    <r>
      <rPr>
        <b/>
        <sz val="10"/>
        <rFont val="Arial"/>
        <family val="2"/>
      </rPr>
      <t>Meisterschaftstabellen</t>
    </r>
    <r>
      <rPr>
        <sz val="10"/>
        <rFont val="Arial"/>
        <family val="2"/>
      </rPr>
      <t xml:space="preserve"> - Dieter Mayr</t>
    </r>
  </si>
  <si>
    <t>Da sich einige GFK Modellierer einen eklatanten Vorteil bei den Karos verschafften, gehen wir wieder zurück zum Ursprung, damit die Chancengleichheit</t>
  </si>
  <si>
    <t>wieder hergestellt wird. Es soll ja eine günstige Einsteigerklasse bleiben, wo alle die gleiche Ausgangsposition haben.</t>
  </si>
  <si>
    <t>Im Zweifelsfall einer Karosserievariante ist einer der Bahnverantwortlichen zu kontaktieren,</t>
  </si>
  <si>
    <t>6.</t>
  </si>
  <si>
    <r>
      <t xml:space="preserve">Beide bekommen volle Punkte in der jeweiligen Kategorie! </t>
    </r>
    <r>
      <rPr>
        <sz val="10"/>
        <rFont val="Arial"/>
        <family val="2"/>
      </rPr>
      <t xml:space="preserve">Der Hintergedanke ist, dass sich kein Jaguar/Nissancup entwickelt. </t>
    </r>
  </si>
  <si>
    <t>Mit der Aufwertung der GT Karosserien, wird der Fahrzeugpark sicher um vieles abwechslungsreicher, da die Auswahl viel grösser ist.</t>
  </si>
  <si>
    <t>Homologationsliste</t>
  </si>
  <si>
    <t>Gr. C</t>
  </si>
  <si>
    <t>Mazda 787 B</t>
  </si>
  <si>
    <t>Toyota GT ONE</t>
  </si>
  <si>
    <t>Jaguar XJR 8/9</t>
  </si>
  <si>
    <t>Mercedes C 9</t>
  </si>
  <si>
    <t>Porsche 956/962</t>
  </si>
  <si>
    <t>Nissan R 89 C</t>
  </si>
  <si>
    <t>BMW M3 GTR</t>
  </si>
  <si>
    <t>Audi R8 LMS</t>
  </si>
  <si>
    <t>Audi R10</t>
  </si>
  <si>
    <t>Pescarolo Judd 01</t>
  </si>
  <si>
    <t>Ferrari F 458</t>
  </si>
  <si>
    <t>Aston Martin DBR 9</t>
  </si>
  <si>
    <t>Porsche RS Spyder</t>
  </si>
  <si>
    <t>GT1/2/3</t>
  </si>
  <si>
    <t>Ford GT</t>
  </si>
  <si>
    <t>BMW Z4</t>
  </si>
  <si>
    <t>Jaguar XKR</t>
  </si>
  <si>
    <t>Corvette C6R</t>
  </si>
  <si>
    <t>Ferrari F 575 GTC</t>
  </si>
  <si>
    <t>Audi R8</t>
  </si>
  <si>
    <t>Ferrari F 430</t>
  </si>
  <si>
    <t>Porsche 997 RSR/Cup</t>
  </si>
  <si>
    <t>AMG Mercedes SLS</t>
  </si>
  <si>
    <t>Toyota 84 C</t>
  </si>
  <si>
    <t>Nissan R 390 GT1</t>
  </si>
  <si>
    <t>Porsche 911 GT1</t>
  </si>
  <si>
    <t>LMP/GT</t>
  </si>
  <si>
    <t>Toyota 88 C</t>
  </si>
  <si>
    <t>Peugeot 905</t>
  </si>
  <si>
    <t>Mercedes CLK LM</t>
  </si>
  <si>
    <t>vier Teilen (Hauptplatte, Endplatte schräg nach oben und 2 Seitenplatten)</t>
  </si>
  <si>
    <t xml:space="preserve">Bei allen Karosserien der originale Bausatzflügel oder alternativ der SLP Einheitsspoiler wie gehabt. Bei GT Karosserien ohne Heckspoiler im Bausatz, eine </t>
  </si>
  <si>
    <t>Das Fahrzeugmindestgesamtgewicht beträgt 200g</t>
  </si>
  <si>
    <t>GT (SLP1) Wertung</t>
  </si>
  <si>
    <t>SLP2/1 Wertung</t>
  </si>
  <si>
    <t>Mc Laren MP4-12C</t>
  </si>
  <si>
    <t>Dodge Viper</t>
  </si>
  <si>
    <t>Lamborghini Gallardo</t>
  </si>
  <si>
    <t>Lamborghini Murcielago</t>
  </si>
  <si>
    <t>Panoz Esperante</t>
  </si>
  <si>
    <t>DTM</t>
  </si>
  <si>
    <t>JGT</t>
  </si>
  <si>
    <t>Gr.4/5</t>
  </si>
  <si>
    <t>alle Arten von GT Fahrzeugen</t>
  </si>
  <si>
    <t>Rally</t>
  </si>
  <si>
    <t>Vorderreifen dürfen versiegelt werden, Hinterreifen aus Moosgummi (ausnahmslos GP 45)</t>
  </si>
  <si>
    <t>Es sind alle Felgentypen zugelassen, aber mit zum Modell passenden, plastischen Felgeneinsätzen (keine Lexan oder Papiereinsätze!)</t>
  </si>
  <si>
    <t>Frontflipper, Spiegel, Lampengläser, Scheibenwischer, Antennen müssen NICHT repariert werden, sehr wohl aber Heckflügel usw.</t>
  </si>
  <si>
    <t>Servicearbeiten (Schleifer richten, Reifen abziehen usw.) nur während des Rennens, nicht bei Rennunterbrechungen (Spurwechsel, Chaos etc.)</t>
  </si>
  <si>
    <t>Karosserien: Gruppe C, Le Mans Prototypen, GT Fahrzeuge</t>
  </si>
  <si>
    <r>
      <t xml:space="preserve">Es dürfen </t>
    </r>
    <r>
      <rPr>
        <b/>
        <sz val="10"/>
        <color indexed="10"/>
        <rFont val="Arial"/>
        <family val="2"/>
      </rPr>
      <t>nur mehr Plastikkarosserien</t>
    </r>
    <r>
      <rPr>
        <sz val="10"/>
        <rFont val="Arial"/>
        <family val="2"/>
      </rPr>
      <t xml:space="preserve"> verwendet werden! </t>
    </r>
  </si>
  <si>
    <t>Somit sind keine Spurverbreiterungen an den Fahrzeugen notwendig!</t>
  </si>
  <si>
    <t>Karosserien die bereits eine Verbreiterung der Radkästen haben, bleiben weiterhin erlaubt.</t>
  </si>
  <si>
    <t>Von oben gesehen darf das Fahrwerk nicht ungehindert einsehbar sein,</t>
  </si>
  <si>
    <t>Der Innenraum ist mit einem plastischen Fahrereinsatz abzudecken und mindestens 3-färbig zu bemalen!</t>
  </si>
  <si>
    <t>Alle Scheiben (durchsichtig) sind auch aus Lexan erlaubt, wobei Scheinwerfergläser lackiert dürfen werden.</t>
  </si>
  <si>
    <t>Liste nicht vollständig, es gibt sicher noch viel mehr</t>
  </si>
  <si>
    <t>Supersportwagen</t>
  </si>
  <si>
    <t>Günther Schlosser</t>
  </si>
  <si>
    <t>SLP 1</t>
  </si>
  <si>
    <t>SLP 2</t>
  </si>
  <si>
    <t>Porsche 962 IMSA</t>
  </si>
  <si>
    <t>Jaguar XJR 8 LM</t>
  </si>
  <si>
    <t>Jaguar XJR 8 IMSA</t>
  </si>
  <si>
    <t>BMW Z4 GT3</t>
  </si>
  <si>
    <t>2.Lauf      2 x 5 x 7 min</t>
  </si>
  <si>
    <t>3.Lauf      2 x 5 x 7 min</t>
  </si>
  <si>
    <t>Gesamtwertung</t>
  </si>
  <si>
    <t>GT Wertung</t>
  </si>
  <si>
    <t>▼4</t>
  </si>
  <si>
    <r>
      <t xml:space="preserve">Wertungen: </t>
    </r>
    <r>
      <rPr>
        <b/>
        <sz val="10"/>
        <color indexed="10"/>
        <rFont val="Arial"/>
        <family val="2"/>
      </rPr>
      <t>Neu definiert weil zu kompliziert geschrieben!</t>
    </r>
  </si>
  <si>
    <t>Gesamtwertung mit allen Fahrzeugen</t>
  </si>
  <si>
    <t>Sonderwertung: SLP1 Chassis mit GT Karosserien</t>
  </si>
  <si>
    <t>Verwendete Motoren</t>
  </si>
  <si>
    <t>Wolfgang Mitschka</t>
  </si>
  <si>
    <t>Reservemotoren</t>
  </si>
  <si>
    <r>
      <t xml:space="preserve">SCRV </t>
    </r>
    <r>
      <rPr>
        <b/>
        <sz val="12"/>
        <color indexed="56"/>
        <rFont val="Arial"/>
        <family val="2"/>
      </rPr>
      <t>(Queen)</t>
    </r>
  </si>
  <si>
    <t>Meisterschaftsstand</t>
  </si>
  <si>
    <t>noch kein Streicher</t>
  </si>
  <si>
    <r>
      <t xml:space="preserve">Plafit SLP </t>
    </r>
    <r>
      <rPr>
        <b/>
        <sz val="26"/>
        <color indexed="54"/>
        <rFont val="Arial"/>
        <family val="2"/>
      </rPr>
      <t>2015/</t>
    </r>
    <r>
      <rPr>
        <b/>
        <sz val="22"/>
        <color indexed="54"/>
        <rFont val="Arial"/>
        <family val="2"/>
      </rPr>
      <t>16</t>
    </r>
  </si>
  <si>
    <t>Finallauf      2 x 5 x 7 min</t>
  </si>
  <si>
    <t>5 Rennen -  ein Streicher</t>
  </si>
  <si>
    <t>4. Lauf      2 x 8 x 5 min</t>
  </si>
  <si>
    <t>ASR</t>
  </si>
  <si>
    <t>1. Lauf      2 x 5 x 7 min</t>
  </si>
  <si>
    <t>SLOT ANGELS</t>
  </si>
  <si>
    <r>
      <t>A</t>
    </r>
    <r>
      <rPr>
        <b/>
        <sz val="14"/>
        <color theme="0"/>
        <rFont val="Arial"/>
        <family val="2"/>
      </rPr>
      <t>ustria</t>
    </r>
    <r>
      <rPr>
        <b/>
        <sz val="22"/>
        <color theme="0"/>
        <rFont val="Arial"/>
        <family val="2"/>
      </rPr>
      <t>S</t>
    </r>
    <r>
      <rPr>
        <b/>
        <sz val="14"/>
        <color theme="0"/>
        <rFont val="Arial"/>
        <family val="2"/>
      </rPr>
      <t>lotcar</t>
    </r>
    <r>
      <rPr>
        <b/>
        <sz val="22"/>
        <color theme="0"/>
        <rFont val="Arial"/>
        <family val="2"/>
      </rPr>
      <t>R</t>
    </r>
    <r>
      <rPr>
        <b/>
        <sz val="14"/>
        <color theme="0"/>
        <rFont val="Arial"/>
        <family val="2"/>
      </rPr>
      <t>acer</t>
    </r>
  </si>
  <si>
    <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>acing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</si>
  <si>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t>S</t>
    </r>
    <r>
      <rPr>
        <b/>
        <sz val="14"/>
        <color theme="0"/>
        <rFont val="Arial"/>
        <family val="2"/>
      </rPr>
      <t>lot</t>
    </r>
    <r>
      <rPr>
        <b/>
        <sz val="22"/>
        <color theme="0"/>
        <rFont val="Arial"/>
        <family val="2"/>
      </rPr>
      <t>A</t>
    </r>
    <r>
      <rPr>
        <b/>
        <sz val="14"/>
        <color theme="0"/>
        <rFont val="Arial"/>
        <family val="2"/>
      </rPr>
      <t>ngels</t>
    </r>
    <r>
      <rPr>
        <b/>
        <sz val="22"/>
        <color theme="0"/>
        <rFont val="Arial"/>
        <family val="2"/>
      </rPr>
      <t xml:space="preserve"> B</t>
    </r>
    <r>
      <rPr>
        <b/>
        <sz val="14"/>
        <color theme="0"/>
        <rFont val="Arial"/>
        <family val="2"/>
      </rPr>
      <t>runn</t>
    </r>
  </si>
  <si>
    <r>
      <rPr>
        <b/>
        <sz val="14"/>
        <color indexed="56"/>
        <rFont val="Arial"/>
        <family val="2"/>
      </rPr>
      <t>(Birkfeld)</t>
    </r>
    <r>
      <rPr>
        <b/>
        <sz val="20"/>
        <color indexed="56"/>
        <rFont val="Arial"/>
        <family val="2"/>
      </rPr>
      <t xml:space="preserve">   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>acer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   (Queen)</t>
    </r>
  </si>
  <si>
    <t>Helmut Dannerbauer</t>
  </si>
  <si>
    <t>Helmut Schmidt</t>
  </si>
  <si>
    <t>Marvin Schmidt</t>
  </si>
  <si>
    <t>Walter Lemböck</t>
  </si>
  <si>
    <t>Jaguar XJR 8</t>
  </si>
  <si>
    <t>Walter Müllner</t>
  </si>
  <si>
    <t>Punktevergabe: 20/18/16/15/14/13/12/… im Rennen</t>
  </si>
  <si>
    <t xml:space="preserve"> </t>
  </si>
  <si>
    <r>
      <t xml:space="preserve">Quali-Mittelwert auf geloster </t>
    </r>
    <r>
      <rPr>
        <sz val="10"/>
        <color rgb="FFFF0000"/>
        <rFont val="Arial"/>
        <family val="2"/>
      </rPr>
      <t>Spur 1</t>
    </r>
  </si>
  <si>
    <r>
      <t xml:space="preserve">2015/16 Plafit-SLP </t>
    </r>
    <r>
      <rPr>
        <b/>
        <sz val="18"/>
        <color rgb="FF0070C0"/>
        <rFont val="Arial"/>
        <family val="2"/>
      </rPr>
      <t>Wien</t>
    </r>
    <r>
      <rPr>
        <b/>
        <sz val="18"/>
        <color rgb="FF7030A0"/>
        <rFont val="Arial"/>
        <family val="2"/>
      </rPr>
      <t xml:space="preserve"> </t>
    </r>
    <r>
      <rPr>
        <b/>
        <sz val="18"/>
        <rFont val="Arial"/>
        <family val="2"/>
      </rPr>
      <t xml:space="preserve">- </t>
    </r>
    <r>
      <rPr>
        <b/>
        <sz val="18"/>
        <color rgb="FF00B050"/>
        <rFont val="Arial"/>
        <family val="2"/>
      </rPr>
      <t xml:space="preserve">Brunn/Geb. </t>
    </r>
    <r>
      <rPr>
        <b/>
        <sz val="18"/>
        <color theme="5"/>
        <rFont val="Arial"/>
        <family val="2"/>
      </rPr>
      <t>- Dürnkrut</t>
    </r>
    <r>
      <rPr>
        <b/>
        <sz val="18"/>
        <color rgb="FF00B050"/>
        <rFont val="Arial"/>
        <family val="2"/>
      </rPr>
      <t>-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- </t>
    </r>
    <r>
      <rPr>
        <b/>
        <sz val="18"/>
        <color theme="3" tint="0.39997558519241921"/>
        <rFont val="Arial"/>
        <family val="2"/>
      </rPr>
      <t xml:space="preserve">Wien </t>
    </r>
    <r>
      <rPr>
        <b/>
        <sz val="18"/>
        <color indexed="11"/>
        <rFont val="Arial"/>
        <family val="2"/>
      </rPr>
      <t xml:space="preserve"> </t>
    </r>
  </si>
  <si>
    <t xml:space="preserve">Es wird jeweils 1 Rennen im SRC Tulln, bei den Slotcarracer Vienna, im ASR, bei den Slot-Angels und im ARZD ausgetragen. </t>
  </si>
  <si>
    <t xml:space="preserve">Nach langen Diskussionen haben wir uns entschlossen, die maximale Spurbreite auf 82,5mm zu begrenzen. </t>
  </si>
  <si>
    <t>Bodenfreiheit des Fahrzeuges vor dem Rennen 0,8mm, bei der Endabnahme mindestens 0,8mm</t>
  </si>
  <si>
    <t>7.</t>
  </si>
  <si>
    <t>8.</t>
  </si>
  <si>
    <t>9.</t>
  </si>
  <si>
    <t>.</t>
  </si>
  <si>
    <t>Termine:</t>
  </si>
  <si>
    <t>1.Lauf ASR-Wien 31.10´15</t>
  </si>
  <si>
    <t>2.Lauf Slot Angels-Brunn/Geb. 28.11´15</t>
  </si>
  <si>
    <t>3.Lauf ARZD-Dürnkrut 19.12´15</t>
  </si>
  <si>
    <t>4.Lauf SRT-Tulln 16.1´16</t>
  </si>
  <si>
    <t>5.Lauf SCRV-Birkfeld-Wien 13.2´15</t>
  </si>
  <si>
    <t xml:space="preserve">                             Tulln: ca. 16 Runden</t>
  </si>
  <si>
    <t xml:space="preserve">                                    Dürnkrut: ca.13 Runden                           Slot Angels: ca. 12 Runden</t>
  </si>
  <si>
    <t>Maximale Spurbreite (incl. Felgeneinsätze) 82,5mm. GT Fahrzeuge mit SLP1 maximal 85mm</t>
  </si>
  <si>
    <t xml:space="preserve">    Slotcarracer Vienna: ca. 15 Runden                                                                                             ASR: ca. 14 Runden</t>
  </si>
  <si>
    <t>Letzte Aktualisierung am 30.10.2015                                                                                             RoGru / MD</t>
  </si>
  <si>
    <t>Gerhard Fischer</t>
  </si>
  <si>
    <t>Thomas Milanollo</t>
  </si>
  <si>
    <t>Poldi Karla</t>
  </si>
  <si>
    <t>Peter Siding</t>
  </si>
  <si>
    <t>Ferrari Enzo</t>
  </si>
  <si>
    <t>Porsche 956</t>
  </si>
  <si>
    <r>
      <t xml:space="preserve">Quali-Mittelwert auf geloster </t>
    </r>
    <r>
      <rPr>
        <sz val="10"/>
        <color rgb="FF00B0F0"/>
        <rFont val="Arial"/>
        <family val="2"/>
      </rPr>
      <t>Spur 5</t>
    </r>
  </si>
  <si>
    <r>
      <rPr>
        <b/>
        <sz val="10"/>
        <rFont val="Arial"/>
        <family val="2"/>
      </rPr>
      <t>Bahnverantwortung:</t>
    </r>
    <r>
      <rPr>
        <sz val="10"/>
        <rFont val="Arial"/>
        <family val="2"/>
      </rPr>
      <t xml:space="preserve"> die jeweiligen Bahnbetreiber</t>
    </r>
  </si>
  <si>
    <t>Alex Tögel</t>
  </si>
  <si>
    <t>Max Oswald</t>
  </si>
  <si>
    <t>Nissan R89C</t>
  </si>
  <si>
    <t>gr. Scheinwerfer und Lüftungsschlitze auf den vorderen Kotflügeln</t>
  </si>
  <si>
    <t>Kleine Scheinwerfer</t>
  </si>
  <si>
    <t>gr. Scheinwerfer ohne Lüftungsschlitze auf den vorderen Kotflügeln</t>
  </si>
  <si>
    <t xml:space="preserve"> 9 SPRINT</t>
  </si>
  <si>
    <t>8 IMSA</t>
  </si>
  <si>
    <t>8 LM</t>
  </si>
  <si>
    <t>Jaguar XJR 9 Sprint</t>
  </si>
  <si>
    <r>
      <t xml:space="preserve">Quali-Mittelwert auf geloster </t>
    </r>
    <r>
      <rPr>
        <sz val="10"/>
        <color rgb="FFFFFF00"/>
        <rFont val="Arial"/>
        <family val="2"/>
      </rPr>
      <t>Spur 4</t>
    </r>
  </si>
  <si>
    <t>zum Vorigen</t>
  </si>
  <si>
    <t>40+12</t>
  </si>
  <si>
    <t>▲7</t>
  </si>
  <si>
    <t>ein Streicher</t>
  </si>
  <si>
    <t>Nächster Lauf am 16. Jänner in Wien, geöffnet ab 9h</t>
  </si>
  <si>
    <t>12+40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</si>
</sst>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/yyyy;@"/>
  </numFmts>
  <fonts count="70" x14ac:knownFonts="1">
    <font>
      <sz val="10"/>
      <name val="Arial"/>
      <family val="2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28"/>
      <color indexed="54"/>
      <name val="Arial"/>
      <family val="2"/>
    </font>
    <font>
      <b/>
      <sz val="26"/>
      <color indexed="54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b/>
      <sz val="2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b/>
      <sz val="22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5"/>
      <color indexed="23"/>
      <name val="Arial"/>
      <family val="2"/>
    </font>
    <font>
      <b/>
      <sz val="15"/>
      <color indexed="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22"/>
      <color indexed="11"/>
      <name val="Arial"/>
      <family val="2"/>
    </font>
    <font>
      <b/>
      <sz val="18"/>
      <color indexed="49"/>
      <name val="Arial"/>
      <family val="2"/>
    </font>
    <font>
      <b/>
      <sz val="18"/>
      <color indexed="10"/>
      <name val="Arial"/>
      <family val="2"/>
    </font>
    <font>
      <b/>
      <sz val="18"/>
      <color indexed="11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36"/>
      <color rgb="FFFF0000"/>
      <name val="Arial"/>
      <family val="2"/>
    </font>
    <font>
      <b/>
      <sz val="72"/>
      <color rgb="FFFF0000"/>
      <name val="Arial"/>
      <family val="2"/>
    </font>
    <font>
      <b/>
      <sz val="20"/>
      <color rgb="FFFFFF00"/>
      <name val="Arial"/>
      <family val="2"/>
    </font>
    <font>
      <b/>
      <sz val="48"/>
      <color rgb="FFFF0000"/>
      <name val="Arial"/>
      <family val="2"/>
    </font>
    <font>
      <b/>
      <sz val="22"/>
      <color indexed="54"/>
      <name val="Arial"/>
      <family val="2"/>
    </font>
    <font>
      <b/>
      <sz val="12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sz val="10"/>
      <color rgb="FFFFFF00"/>
      <name val="Arial"/>
      <family val="2"/>
    </font>
    <font>
      <sz val="10"/>
      <color indexed="9"/>
      <name val="Arial"/>
      <family val="2"/>
    </font>
    <font>
      <b/>
      <sz val="18"/>
      <color rgb="FF0070C0"/>
      <name val="Arial"/>
      <family val="2"/>
    </font>
    <font>
      <b/>
      <sz val="18"/>
      <color rgb="FF7030A0"/>
      <name val="Arial"/>
      <family val="2"/>
    </font>
    <font>
      <b/>
      <sz val="18"/>
      <color rgb="FF00B050"/>
      <name val="Arial"/>
      <family val="2"/>
    </font>
    <font>
      <b/>
      <sz val="18"/>
      <color theme="5"/>
      <name val="Arial"/>
      <family val="2"/>
    </font>
    <font>
      <b/>
      <sz val="18"/>
      <color theme="3" tint="0.39997558519241921"/>
      <name val="Arial"/>
      <family val="2"/>
    </font>
    <font>
      <sz val="20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9"/>
      <color indexed="81"/>
      <name val="Tahoma"/>
      <charset val="1"/>
    </font>
    <font>
      <sz val="10"/>
      <color rgb="FF00B0F0"/>
      <name val="Arial"/>
      <family val="2"/>
    </font>
    <font>
      <b/>
      <sz val="8"/>
      <color indexed="81"/>
      <name val="Tahoma"/>
      <family val="2"/>
    </font>
    <font>
      <b/>
      <sz val="16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51"/>
        <bgColor indexed="52"/>
      </patternFill>
    </fill>
    <fill>
      <patternFill patternType="solid">
        <fgColor indexed="23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  <fill>
      <patternFill patternType="solid">
        <fgColor indexed="63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23"/>
      </patternFill>
    </fill>
    <fill>
      <patternFill patternType="solid">
        <fgColor theme="7"/>
        <bgColor indexed="49"/>
      </patternFill>
    </fill>
    <fill>
      <patternFill patternType="solid">
        <fgColor theme="7" tint="0.39997558519241921"/>
        <bgColor indexed="30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9" tint="-0.249977111117893"/>
        <bgColor indexed="23"/>
      </patternFill>
    </fill>
    <fill>
      <gradientFill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265">
    <xf numFmtId="0" fontId="0" fillId="0" borderId="0" xfId="0"/>
    <xf numFmtId="0" fontId="38" fillId="0" borderId="0" xfId="1" applyAlignment="1">
      <alignment horizontal="center" vertical="center"/>
    </xf>
    <xf numFmtId="2" fontId="38" fillId="0" borderId="0" xfId="1" applyNumberFormat="1" applyAlignment="1">
      <alignment horizontal="center" vertical="center"/>
    </xf>
    <xf numFmtId="164" fontId="38" fillId="0" borderId="0" xfId="1" applyNumberForma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8" fillId="2" borderId="0" xfId="1" applyFill="1" applyAlignment="1">
      <alignment horizontal="center" vertical="center"/>
    </xf>
    <xf numFmtId="2" fontId="38" fillId="2" borderId="0" xfId="1" applyNumberForma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64" fontId="20" fillId="0" borderId="2" xfId="1" applyNumberFormat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164" fontId="14" fillId="0" borderId="12" xfId="1" applyNumberFormat="1" applyFont="1" applyFill="1" applyBorder="1" applyAlignment="1">
      <alignment horizontal="center" vertical="center"/>
    </xf>
    <xf numFmtId="0" fontId="14" fillId="7" borderId="12" xfId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2" fontId="27" fillId="0" borderId="7" xfId="1" applyNumberFormat="1" applyFont="1" applyFill="1" applyBorder="1" applyAlignment="1">
      <alignment horizontal="center" vertical="center"/>
    </xf>
    <xf numFmtId="2" fontId="28" fillId="0" borderId="7" xfId="1" applyNumberFormat="1" applyFont="1" applyFill="1" applyBorder="1" applyAlignment="1">
      <alignment horizontal="center" vertical="center"/>
    </xf>
    <xf numFmtId="2" fontId="26" fillId="0" borderId="7" xfId="1" applyNumberFormat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164" fontId="30" fillId="9" borderId="0" xfId="1" applyNumberFormat="1" applyFont="1" applyFill="1" applyAlignment="1">
      <alignment horizontal="center" vertical="center" wrapText="1"/>
    </xf>
    <xf numFmtId="2" fontId="30" fillId="9" borderId="0" xfId="1" applyNumberFormat="1" applyFont="1" applyFill="1" applyAlignment="1">
      <alignment horizontal="center" vertical="center" wrapText="1"/>
    </xf>
    <xf numFmtId="2" fontId="24" fillId="0" borderId="7" xfId="1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wrapText="1"/>
    </xf>
    <xf numFmtId="2" fontId="19" fillId="0" borderId="11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4" fillId="0" borderId="18" xfId="1" applyFont="1" applyFill="1" applyBorder="1" applyAlignment="1">
      <alignment horizontal="center" vertical="center"/>
    </xf>
    <xf numFmtId="2" fontId="38" fillId="0" borderId="17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horizontal="center" vertical="center"/>
    </xf>
    <xf numFmtId="2" fontId="38" fillId="0" borderId="10" xfId="1" applyNumberFormat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44" fillId="0" borderId="0" xfId="1" applyFont="1" applyAlignment="1">
      <alignment horizontal="center"/>
    </xf>
    <xf numFmtId="0" fontId="17" fillId="15" borderId="0" xfId="1" applyFont="1" applyFill="1" applyAlignment="1">
      <alignment horizontal="center"/>
    </xf>
    <xf numFmtId="164" fontId="45" fillId="0" borderId="12" xfId="1" applyNumberFormat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6" borderId="26" xfId="1" applyFont="1" applyFill="1" applyBorder="1" applyAlignment="1">
      <alignment horizontal="center" vertical="center"/>
    </xf>
    <xf numFmtId="0" fontId="14" fillId="16" borderId="11" xfId="1" applyFont="1" applyFill="1" applyBorder="1" applyAlignment="1">
      <alignment horizontal="center" vertical="center"/>
    </xf>
    <xf numFmtId="0" fontId="14" fillId="18" borderId="11" xfId="1" applyFont="1" applyFill="1" applyBorder="1" applyAlignment="1">
      <alignment horizontal="center" vertical="center"/>
    </xf>
    <xf numFmtId="164" fontId="45" fillId="0" borderId="10" xfId="1" applyNumberFormat="1" applyFont="1" applyFill="1" applyBorder="1" applyAlignment="1">
      <alignment horizontal="center" vertical="center"/>
    </xf>
    <xf numFmtId="0" fontId="38" fillId="0" borderId="25" xfId="1" applyBorder="1" applyAlignment="1">
      <alignment horizontal="center" vertical="center"/>
    </xf>
    <xf numFmtId="164" fontId="43" fillId="0" borderId="31" xfId="1" applyNumberFormat="1" applyFont="1" applyBorder="1" applyAlignment="1">
      <alignment horizontal="center" vertical="center" wrapText="1"/>
    </xf>
    <xf numFmtId="0" fontId="38" fillId="16" borderId="0" xfId="1" applyFill="1" applyAlignment="1">
      <alignment horizontal="center" vertical="center"/>
    </xf>
    <xf numFmtId="164" fontId="47" fillId="0" borderId="10" xfId="1" applyNumberFormat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0" borderId="53" xfId="1" applyFont="1" applyFill="1" applyBorder="1" applyAlignment="1">
      <alignment horizontal="center" vertical="center" wrapText="1"/>
    </xf>
    <xf numFmtId="0" fontId="1" fillId="4" borderId="53" xfId="1" applyFont="1" applyFill="1" applyBorder="1" applyAlignment="1">
      <alignment horizontal="center" vertical="center" wrapText="1"/>
    </xf>
    <xf numFmtId="0" fontId="1" fillId="6" borderId="53" xfId="1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 wrapText="1"/>
    </xf>
    <xf numFmtId="0" fontId="1" fillId="5" borderId="24" xfId="1" applyFont="1" applyFill="1" applyBorder="1" applyAlignment="1">
      <alignment horizontal="center" vertical="center" wrapText="1"/>
    </xf>
    <xf numFmtId="0" fontId="1" fillId="5" borderId="14" xfId="1" applyFont="1" applyFill="1" applyBorder="1" applyAlignment="1">
      <alignment horizontal="center" vertical="center" wrapText="1"/>
    </xf>
    <xf numFmtId="1" fontId="38" fillId="0" borderId="60" xfId="1" applyNumberFormat="1" applyFont="1" applyFill="1" applyBorder="1" applyAlignment="1">
      <alignment horizontal="center" vertical="center"/>
    </xf>
    <xf numFmtId="1" fontId="38" fillId="0" borderId="11" xfId="1" applyNumberFormat="1" applyFont="1" applyFill="1" applyBorder="1" applyAlignment="1">
      <alignment horizontal="center" vertical="center"/>
    </xf>
    <xf numFmtId="1" fontId="38" fillId="0" borderId="21" xfId="1" applyNumberFormat="1" applyFont="1" applyFill="1" applyBorder="1" applyAlignment="1">
      <alignment horizontal="center" vertical="center"/>
    </xf>
    <xf numFmtId="1" fontId="38" fillId="0" borderId="61" xfId="1" applyNumberFormat="1" applyFont="1" applyFill="1" applyBorder="1" applyAlignment="1">
      <alignment horizontal="center" vertical="center"/>
    </xf>
    <xf numFmtId="1" fontId="38" fillId="0" borderId="62" xfId="1" applyNumberFormat="1" applyFont="1" applyFill="1" applyBorder="1" applyAlignment="1">
      <alignment horizontal="center" vertical="center"/>
    </xf>
    <xf numFmtId="1" fontId="38" fillId="0" borderId="63" xfId="1" applyNumberFormat="1" applyFont="1" applyFill="1" applyBorder="1" applyAlignment="1">
      <alignment horizontal="center" vertical="center"/>
    </xf>
    <xf numFmtId="1" fontId="38" fillId="15" borderId="60" xfId="1" applyNumberFormat="1" applyFont="1" applyFill="1" applyBorder="1" applyAlignment="1">
      <alignment horizontal="center" vertical="center"/>
    </xf>
    <xf numFmtId="1" fontId="38" fillId="15" borderId="11" xfId="1" applyNumberFormat="1" applyFont="1" applyFill="1" applyBorder="1" applyAlignment="1">
      <alignment horizontal="center" vertical="center"/>
    </xf>
    <xf numFmtId="1" fontId="38" fillId="15" borderId="21" xfId="1" applyNumberFormat="1" applyFont="1" applyFill="1" applyBorder="1" applyAlignment="1">
      <alignment horizontal="center" vertical="center"/>
    </xf>
    <xf numFmtId="1" fontId="38" fillId="15" borderId="41" xfId="1" applyNumberFormat="1" applyFont="1" applyFill="1" applyBorder="1" applyAlignment="1">
      <alignment horizontal="center" vertical="center"/>
    </xf>
    <xf numFmtId="1" fontId="38" fillId="16" borderId="21" xfId="1" applyNumberFormat="1" applyFont="1" applyFill="1" applyBorder="1" applyAlignment="1">
      <alignment horizontal="center" vertical="center"/>
    </xf>
    <xf numFmtId="1" fontId="38" fillId="16" borderId="60" xfId="1" applyNumberFormat="1" applyFont="1" applyFill="1" applyBorder="1" applyAlignment="1">
      <alignment horizontal="center" vertical="center"/>
    </xf>
    <xf numFmtId="1" fontId="38" fillId="16" borderId="11" xfId="1" applyNumberFormat="1" applyFont="1" applyFill="1" applyBorder="1" applyAlignment="1">
      <alignment horizontal="center" vertical="center"/>
    </xf>
    <xf numFmtId="1" fontId="38" fillId="18" borderId="60" xfId="1" applyNumberFormat="1" applyFont="1" applyFill="1" applyBorder="1" applyAlignment="1">
      <alignment horizontal="center" vertical="center"/>
    </xf>
    <xf numFmtId="1" fontId="38" fillId="18" borderId="21" xfId="1" applyNumberFormat="1" applyFont="1" applyFill="1" applyBorder="1" applyAlignment="1">
      <alignment horizontal="center" vertical="center"/>
    </xf>
    <xf numFmtId="1" fontId="38" fillId="18" borderId="11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16" fontId="53" fillId="20" borderId="29" xfId="1" applyNumberFormat="1" applyFont="1" applyFill="1" applyBorder="1" applyAlignment="1">
      <alignment horizontal="center" vertical="center"/>
    </xf>
    <xf numFmtId="16" fontId="26" fillId="6" borderId="64" xfId="1" applyNumberFormat="1" applyFont="1" applyFill="1" applyBorder="1" applyAlignment="1">
      <alignment horizontal="center" vertical="center"/>
    </xf>
    <xf numFmtId="16" fontId="26" fillId="6" borderId="24" xfId="1" applyNumberFormat="1" applyFont="1" applyFill="1" applyBorder="1" applyAlignment="1">
      <alignment horizontal="center" vertical="center"/>
    </xf>
    <xf numFmtId="16" fontId="13" fillId="10" borderId="66" xfId="1" applyNumberFormat="1" applyFont="1" applyFill="1" applyBorder="1" applyAlignment="1">
      <alignment horizontal="center" vertical="center"/>
    </xf>
    <xf numFmtId="16" fontId="25" fillId="11" borderId="67" xfId="1" applyNumberFormat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9" fillId="6" borderId="68" xfId="1" applyFont="1" applyFill="1" applyBorder="1" applyAlignment="1">
      <alignment horizontal="center" vertical="center"/>
    </xf>
    <xf numFmtId="0" fontId="19" fillId="0" borderId="69" xfId="1" applyFont="1" applyFill="1" applyBorder="1" applyAlignment="1">
      <alignment horizontal="center" vertical="center"/>
    </xf>
    <xf numFmtId="0" fontId="14" fillId="0" borderId="59" xfId="1" applyNumberFormat="1" applyFont="1" applyFill="1" applyBorder="1" applyAlignment="1">
      <alignment horizontal="center" vertical="center"/>
    </xf>
    <xf numFmtId="0" fontId="14" fillId="0" borderId="41" xfId="1" applyNumberFormat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 vertical="center"/>
    </xf>
    <xf numFmtId="2" fontId="24" fillId="0" borderId="71" xfId="1" applyNumberFormat="1" applyFont="1" applyFill="1" applyBorder="1" applyAlignment="1">
      <alignment horizontal="center" vertical="center"/>
    </xf>
    <xf numFmtId="0" fontId="19" fillId="0" borderId="72" xfId="1" applyFont="1" applyFill="1" applyBorder="1" applyAlignment="1">
      <alignment horizontal="center" vertical="center"/>
    </xf>
    <xf numFmtId="0" fontId="14" fillId="0" borderId="62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73" xfId="1" applyFont="1" applyFill="1" applyBorder="1" applyAlignment="1">
      <alignment horizontal="center" vertical="center"/>
    </xf>
    <xf numFmtId="2" fontId="14" fillId="0" borderId="19" xfId="1" applyNumberFormat="1" applyFont="1" applyFill="1" applyBorder="1" applyAlignment="1">
      <alignment horizontal="center" vertical="center"/>
    </xf>
    <xf numFmtId="1" fontId="38" fillId="0" borderId="58" xfId="1" applyNumberFormat="1" applyFont="1" applyFill="1" applyBorder="1" applyAlignment="1">
      <alignment horizontal="center" vertical="center"/>
    </xf>
    <xf numFmtId="1" fontId="38" fillId="0" borderId="59" xfId="1" applyNumberFormat="1" applyFont="1" applyFill="1" applyBorder="1" applyAlignment="1">
      <alignment horizontal="center" vertical="center"/>
    </xf>
    <xf numFmtId="1" fontId="38" fillId="0" borderId="41" xfId="1" applyNumberFormat="1" applyFont="1" applyFill="1" applyBorder="1" applyAlignment="1">
      <alignment horizontal="center" vertical="center"/>
    </xf>
    <xf numFmtId="1" fontId="38" fillId="0" borderId="20" xfId="1" applyNumberFormat="1" applyFont="1" applyFill="1" applyBorder="1" applyAlignment="1">
      <alignment horizontal="center" vertical="center"/>
    </xf>
    <xf numFmtId="1" fontId="38" fillId="0" borderId="7" xfId="1" applyNumberFormat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16" fontId="13" fillId="10" borderId="74" xfId="1" applyNumberFormat="1" applyFont="1" applyFill="1" applyBorder="1" applyAlignment="1">
      <alignment horizontal="center" vertical="center"/>
    </xf>
    <xf numFmtId="16" fontId="25" fillId="11" borderId="75" xfId="1" applyNumberFormat="1" applyFont="1" applyFill="1" applyBorder="1" applyAlignment="1">
      <alignment horizontal="center" vertical="center"/>
    </xf>
    <xf numFmtId="0" fontId="14" fillId="15" borderId="59" xfId="1" applyNumberFormat="1" applyFont="1" applyFill="1" applyBorder="1" applyAlignment="1">
      <alignment horizontal="center" vertical="center"/>
    </xf>
    <xf numFmtId="0" fontId="19" fillId="0" borderId="62" xfId="1" applyFont="1" applyFill="1" applyBorder="1" applyAlignment="1">
      <alignment horizontal="center" vertical="center"/>
    </xf>
    <xf numFmtId="0" fontId="31" fillId="0" borderId="62" xfId="1" applyFont="1" applyFill="1" applyBorder="1" applyAlignment="1">
      <alignment horizontal="center" vertical="center"/>
    </xf>
    <xf numFmtId="0" fontId="14" fillId="0" borderId="63" xfId="1" applyFont="1" applyFill="1" applyBorder="1" applyAlignment="1">
      <alignment horizontal="center" vertical="center"/>
    </xf>
    <xf numFmtId="0" fontId="14" fillId="0" borderId="59" xfId="1" applyFont="1" applyFill="1" applyBorder="1" applyAlignment="1">
      <alignment horizontal="center" vertical="center"/>
    </xf>
    <xf numFmtId="16" fontId="53" fillId="22" borderId="53" xfId="1" applyNumberFormat="1" applyFont="1" applyFill="1" applyBorder="1" applyAlignment="1">
      <alignment horizontal="center" vertical="center"/>
    </xf>
    <xf numFmtId="16" fontId="53" fillId="22" borderId="30" xfId="1" applyNumberFormat="1" applyFont="1" applyFill="1" applyBorder="1" applyAlignment="1">
      <alignment horizontal="center" vertical="center"/>
    </xf>
    <xf numFmtId="164" fontId="43" fillId="0" borderId="2" xfId="1" applyNumberFormat="1" applyFont="1" applyBorder="1" applyAlignment="1">
      <alignment horizontal="center" vertical="center" wrapText="1"/>
    </xf>
    <xf numFmtId="2" fontId="38" fillId="0" borderId="77" xfId="1" applyNumberFormat="1" applyFont="1" applyFill="1" applyBorder="1" applyAlignment="1">
      <alignment horizontal="center" vertical="center"/>
    </xf>
    <xf numFmtId="0" fontId="1" fillId="0" borderId="78" xfId="1" applyFont="1" applyFill="1" applyBorder="1" applyAlignment="1">
      <alignment horizontal="center" vertical="center" wrapText="1"/>
    </xf>
    <xf numFmtId="0" fontId="1" fillId="5" borderId="79" xfId="1" applyFont="1" applyFill="1" applyBorder="1" applyAlignment="1">
      <alignment horizontal="center" vertical="center" wrapText="1"/>
    </xf>
    <xf numFmtId="2" fontId="44" fillId="0" borderId="77" xfId="1" applyNumberFormat="1" applyFont="1" applyFill="1" applyBorder="1" applyAlignment="1">
      <alignment horizontal="center" vertical="center"/>
    </xf>
    <xf numFmtId="1" fontId="56" fillId="17" borderId="58" xfId="1" applyNumberFormat="1" applyFont="1" applyFill="1" applyBorder="1" applyAlignment="1">
      <alignment horizontal="center" vertical="center"/>
    </xf>
    <xf numFmtId="1" fontId="56" fillId="17" borderId="59" xfId="1" applyNumberFormat="1" applyFont="1" applyFill="1" applyBorder="1" applyAlignment="1">
      <alignment horizontal="center" vertical="center"/>
    </xf>
    <xf numFmtId="1" fontId="46" fillId="17" borderId="59" xfId="1" applyNumberFormat="1" applyFont="1" applyFill="1" applyBorder="1" applyAlignment="1">
      <alignment horizontal="center" vertical="center"/>
    </xf>
    <xf numFmtId="1" fontId="46" fillId="17" borderId="11" xfId="1" applyNumberFormat="1" applyFont="1" applyFill="1" applyBorder="1" applyAlignment="1">
      <alignment horizontal="center" vertical="center"/>
    </xf>
    <xf numFmtId="1" fontId="46" fillId="17" borderId="58" xfId="1" applyNumberFormat="1" applyFont="1" applyFill="1" applyBorder="1" applyAlignment="1">
      <alignment horizontal="center" vertical="center"/>
    </xf>
    <xf numFmtId="1" fontId="46" fillId="17" borderId="20" xfId="1" applyNumberFormat="1" applyFont="1" applyFill="1" applyBorder="1" applyAlignment="1">
      <alignment horizontal="center" vertical="center"/>
    </xf>
    <xf numFmtId="1" fontId="46" fillId="17" borderId="60" xfId="1" applyNumberFormat="1" applyFont="1" applyFill="1" applyBorder="1" applyAlignment="1">
      <alignment horizontal="center" vertical="center"/>
    </xf>
    <xf numFmtId="1" fontId="46" fillId="17" borderId="41" xfId="1" applyNumberFormat="1" applyFont="1" applyFill="1" applyBorder="1" applyAlignment="1">
      <alignment horizontal="center" vertical="center"/>
    </xf>
    <xf numFmtId="1" fontId="38" fillId="15" borderId="20" xfId="1" applyNumberFormat="1" applyFont="1" applyFill="1" applyBorder="1" applyAlignment="1">
      <alignment horizontal="center" vertical="center"/>
    </xf>
    <xf numFmtId="1" fontId="38" fillId="15" borderId="7" xfId="1" applyNumberFormat="1" applyFont="1" applyFill="1" applyBorder="1" applyAlignment="1">
      <alignment horizontal="center" vertical="center"/>
    </xf>
    <xf numFmtId="1" fontId="38" fillId="16" borderId="62" xfId="1" applyNumberFormat="1" applyFont="1" applyFill="1" applyBorder="1" applyAlignment="1">
      <alignment horizontal="center" vertical="center"/>
    </xf>
    <xf numFmtId="1" fontId="38" fillId="18" borderId="62" xfId="1" applyNumberFormat="1" applyFont="1" applyFill="1" applyBorder="1" applyAlignment="1">
      <alignment horizontal="center" vertical="center"/>
    </xf>
    <xf numFmtId="2" fontId="19" fillId="0" borderId="20" xfId="1" applyNumberFormat="1" applyFont="1" applyFill="1" applyBorder="1" applyAlignment="1">
      <alignment horizontal="center" vertical="center"/>
    </xf>
    <xf numFmtId="2" fontId="19" fillId="0" borderId="19" xfId="1" applyNumberFormat="1" applyFont="1" applyFill="1" applyBorder="1" applyAlignment="1">
      <alignment horizontal="center" vertical="center"/>
    </xf>
    <xf numFmtId="2" fontId="38" fillId="24" borderId="10" xfId="1" applyNumberFormat="1" applyFont="1" applyFill="1" applyBorder="1" applyAlignment="1">
      <alignment horizontal="center" vertical="center"/>
    </xf>
    <xf numFmtId="2" fontId="38" fillId="24" borderId="77" xfId="1" applyNumberFormat="1" applyFont="1" applyFill="1" applyBorder="1" applyAlignment="1">
      <alignment horizontal="center" vertical="center"/>
    </xf>
    <xf numFmtId="164" fontId="14" fillId="24" borderId="12" xfId="1" applyNumberFormat="1" applyFont="1" applyFill="1" applyBorder="1" applyAlignment="1">
      <alignment horizontal="center" vertical="center"/>
    </xf>
    <xf numFmtId="16" fontId="53" fillId="20" borderId="67" xfId="1" applyNumberFormat="1" applyFont="1" applyFill="1" applyBorder="1" applyAlignment="1">
      <alignment horizontal="center" vertical="center"/>
    </xf>
    <xf numFmtId="0" fontId="38" fillId="2" borderId="0" xfId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8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63" fillId="0" borderId="0" xfId="1" applyFont="1" applyAlignment="1">
      <alignment horizontal="center"/>
    </xf>
    <xf numFmtId="0" fontId="64" fillId="0" borderId="0" xfId="1" applyFont="1" applyAlignment="1">
      <alignment horizontal="center"/>
    </xf>
    <xf numFmtId="0" fontId="65" fillId="0" borderId="0" xfId="1" applyFont="1" applyAlignment="1">
      <alignment horizontal="center"/>
    </xf>
    <xf numFmtId="0" fontId="19" fillId="0" borderId="80" xfId="1" applyFont="1" applyFill="1" applyBorder="1" applyAlignment="1">
      <alignment horizontal="center" vertical="center"/>
    </xf>
    <xf numFmtId="0" fontId="14" fillId="6" borderId="82" xfId="1" applyFont="1" applyFill="1" applyBorder="1" applyAlignment="1">
      <alignment horizontal="center" vertical="center"/>
    </xf>
    <xf numFmtId="0" fontId="14" fillId="7" borderId="81" xfId="1" applyFont="1" applyFill="1" applyBorder="1" applyAlignment="1">
      <alignment horizontal="center" vertical="center"/>
    </xf>
    <xf numFmtId="1" fontId="56" fillId="17" borderId="7" xfId="1" applyNumberFormat="1" applyFont="1" applyFill="1" applyBorder="1" applyAlignment="1">
      <alignment horizontal="center" vertical="center"/>
    </xf>
    <xf numFmtId="1" fontId="46" fillId="17" borderId="83" xfId="1" applyNumberFormat="1" applyFont="1" applyFill="1" applyBorder="1" applyAlignment="1">
      <alignment horizontal="center" vertical="center"/>
    </xf>
    <xf numFmtId="1" fontId="46" fillId="17" borderId="62" xfId="1" applyNumberFormat="1" applyFont="1" applyFill="1" applyBorder="1" applyAlignment="1">
      <alignment horizontal="center" vertical="center"/>
    </xf>
    <xf numFmtId="1" fontId="38" fillId="15" borderId="58" xfId="1" applyNumberFormat="1" applyFont="1" applyFill="1" applyBorder="1" applyAlignment="1">
      <alignment horizontal="center" vertical="center"/>
    </xf>
    <xf numFmtId="1" fontId="38" fillId="16" borderId="7" xfId="1" applyNumberFormat="1" applyFont="1" applyFill="1" applyBorder="1" applyAlignment="1">
      <alignment horizontal="center" vertical="center"/>
    </xf>
    <xf numFmtId="1" fontId="38" fillId="18" borderId="63" xfId="1" applyNumberFormat="1" applyFont="1" applyFill="1" applyBorder="1" applyAlignment="1">
      <alignment horizontal="center" vertical="center"/>
    </xf>
    <xf numFmtId="0" fontId="14" fillId="15" borderId="7" xfId="1" applyNumberFormat="1" applyFont="1" applyFill="1" applyBorder="1" applyAlignment="1">
      <alignment horizontal="center" vertical="center"/>
    </xf>
    <xf numFmtId="0" fontId="19" fillId="6" borderId="85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6" borderId="25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9" fillId="6" borderId="86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4" fillId="0" borderId="7" xfId="1" applyNumberFormat="1" applyFont="1" applyFill="1" applyBorder="1" applyAlignment="1">
      <alignment horizontal="center" vertical="center"/>
    </xf>
    <xf numFmtId="0" fontId="14" fillId="0" borderId="87" xfId="1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14" fillId="6" borderId="12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 wrapText="1"/>
    </xf>
    <xf numFmtId="2" fontId="44" fillId="0" borderId="10" xfId="1" applyNumberFormat="1" applyFont="1" applyFill="1" applyBorder="1" applyAlignment="1">
      <alignment horizontal="center" vertical="center"/>
    </xf>
    <xf numFmtId="2" fontId="44" fillId="0" borderId="17" xfId="1" applyNumberFormat="1" applyFont="1" applyFill="1" applyBorder="1" applyAlignment="1">
      <alignment horizontal="center" vertical="center"/>
    </xf>
    <xf numFmtId="1" fontId="38" fillId="15" borderId="59" xfId="1" applyNumberFormat="1" applyFont="1" applyFill="1" applyBorder="1" applyAlignment="1">
      <alignment horizontal="center" vertical="center"/>
    </xf>
    <xf numFmtId="0" fontId="14" fillId="18" borderId="13" xfId="1" applyFont="1" applyFill="1" applyBorder="1" applyAlignment="1">
      <alignment horizontal="center" vertical="center"/>
    </xf>
    <xf numFmtId="0" fontId="45" fillId="16" borderId="7" xfId="1" applyFont="1" applyFill="1" applyBorder="1" applyAlignment="1">
      <alignment horizontal="center" vertical="center"/>
    </xf>
    <xf numFmtId="0" fontId="45" fillId="16" borderId="11" xfId="1" applyFont="1" applyFill="1" applyBorder="1" applyAlignment="1">
      <alignment horizontal="center" vertical="center"/>
    </xf>
    <xf numFmtId="0" fontId="45" fillId="0" borderId="11" xfId="1" applyFont="1" applyFill="1" applyBorder="1" applyAlignment="1">
      <alignment horizontal="center" vertical="center"/>
    </xf>
    <xf numFmtId="2" fontId="47" fillId="0" borderId="19" xfId="1" applyNumberFormat="1" applyFont="1" applyFill="1" applyBorder="1" applyAlignment="1">
      <alignment horizontal="center" vertical="center"/>
    </xf>
    <xf numFmtId="2" fontId="47" fillId="0" borderId="20" xfId="1" applyNumberFormat="1" applyFont="1" applyFill="1" applyBorder="1" applyAlignment="1">
      <alignment horizontal="center" vertical="center"/>
    </xf>
    <xf numFmtId="0" fontId="33" fillId="0" borderId="11" xfId="1" applyFont="1" applyFill="1" applyBorder="1" applyAlignment="1">
      <alignment horizontal="center" vertical="center"/>
    </xf>
    <xf numFmtId="0" fontId="33" fillId="0" borderId="18" xfId="1" applyFont="1" applyFill="1" applyBorder="1" applyAlignment="1">
      <alignment horizontal="center" vertical="center"/>
    </xf>
    <xf numFmtId="0" fontId="33" fillId="0" borderId="10" xfId="1" applyFont="1" applyFill="1" applyBorder="1" applyAlignment="1">
      <alignment horizontal="center" vertical="center"/>
    </xf>
    <xf numFmtId="164" fontId="38" fillId="0" borderId="12" xfId="1" applyNumberFormat="1" applyFont="1" applyFill="1" applyBorder="1" applyAlignment="1">
      <alignment horizontal="center" vertical="center"/>
    </xf>
    <xf numFmtId="164" fontId="38" fillId="24" borderId="12" xfId="1" applyNumberFormat="1" applyFont="1" applyFill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165" fontId="16" fillId="14" borderId="32" xfId="1" applyNumberFormat="1" applyFont="1" applyFill="1" applyBorder="1" applyAlignment="1">
      <alignment horizontal="center" vertical="center"/>
    </xf>
    <xf numFmtId="0" fontId="1" fillId="0" borderId="76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54" fillId="23" borderId="0" xfId="1" applyFont="1" applyFill="1" applyAlignment="1">
      <alignment horizontal="center" vertical="center"/>
    </xf>
    <xf numFmtId="0" fontId="54" fillId="22" borderId="32" xfId="1" applyFont="1" applyFill="1" applyBorder="1" applyAlignment="1">
      <alignment horizontal="center" vertical="center" wrapText="1"/>
    </xf>
    <xf numFmtId="0" fontId="15" fillId="8" borderId="32" xfId="1" applyFont="1" applyFill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2" fontId="1" fillId="0" borderId="36" xfId="1" applyNumberFormat="1" applyFont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29" fillId="9" borderId="0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23" fillId="6" borderId="37" xfId="1" applyFont="1" applyFill="1" applyBorder="1" applyAlignment="1">
      <alignment horizontal="center" vertical="center" wrapText="1"/>
    </xf>
    <xf numFmtId="0" fontId="23" fillId="6" borderId="38" xfId="1" applyFont="1" applyFill="1" applyBorder="1" applyAlignment="1">
      <alignment horizontal="center" vertical="center" wrapText="1"/>
    </xf>
    <xf numFmtId="0" fontId="24" fillId="0" borderId="37" xfId="1" applyFont="1" applyFill="1" applyBorder="1" applyAlignment="1">
      <alignment horizontal="center" vertical="center" wrapText="1"/>
    </xf>
    <xf numFmtId="0" fontId="24" fillId="0" borderId="38" xfId="1" applyFont="1" applyFill="1" applyBorder="1" applyAlignment="1">
      <alignment horizontal="center" vertical="center" wrapText="1"/>
    </xf>
    <xf numFmtId="16" fontId="69" fillId="22" borderId="0" xfId="1" applyNumberFormat="1" applyFont="1" applyFill="1" applyBorder="1" applyAlignment="1">
      <alignment horizontal="center" vertical="center" wrapText="1"/>
    </xf>
    <xf numFmtId="16" fontId="69" fillId="22" borderId="0" xfId="1" applyNumberFormat="1" applyFont="1" applyFill="1" applyBorder="1" applyAlignment="1">
      <alignment horizontal="center" vertical="center"/>
    </xf>
    <xf numFmtId="0" fontId="17" fillId="0" borderId="84" xfId="1" applyFont="1" applyFill="1" applyBorder="1" applyAlignment="1">
      <alignment horizontal="center" vertical="center"/>
    </xf>
    <xf numFmtId="0" fontId="17" fillId="0" borderId="88" xfId="1" applyFont="1" applyFill="1" applyBorder="1" applyAlignment="1">
      <alignment horizontal="center" vertical="center"/>
    </xf>
    <xf numFmtId="0" fontId="54" fillId="21" borderId="32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164" fontId="1" fillId="0" borderId="57" xfId="1" applyNumberFormat="1" applyFont="1" applyBorder="1" applyAlignment="1">
      <alignment horizontal="center" vertical="center" wrapText="1"/>
    </xf>
    <xf numFmtId="0" fontId="48" fillId="25" borderId="34" xfId="1" applyFont="1" applyFill="1" applyBorder="1" applyAlignment="1">
      <alignment horizontal="center" vertical="center"/>
    </xf>
    <xf numFmtId="0" fontId="57" fillId="9" borderId="0" xfId="1" applyFont="1" applyFill="1" applyBorder="1" applyAlignment="1">
      <alignment horizontal="center" vertical="center" wrapText="1"/>
    </xf>
    <xf numFmtId="0" fontId="29" fillId="9" borderId="24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50" fillId="19" borderId="0" xfId="1" applyFont="1" applyFill="1" applyAlignment="1">
      <alignment horizontal="center" vertical="center"/>
    </xf>
    <xf numFmtId="0" fontId="50" fillId="19" borderId="39" xfId="1" applyFont="1" applyFill="1" applyBorder="1" applyAlignment="1">
      <alignment horizontal="center" vertical="center"/>
    </xf>
    <xf numFmtId="0" fontId="19" fillId="0" borderId="40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32" fillId="6" borderId="32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4" fillId="13" borderId="32" xfId="1" applyFont="1" applyFill="1" applyBorder="1" applyAlignment="1">
      <alignment horizontal="center" vertical="center" wrapText="1"/>
    </xf>
    <xf numFmtId="0" fontId="5" fillId="13" borderId="0" xfId="1" applyFont="1" applyFill="1" applyBorder="1" applyAlignment="1">
      <alignment horizontal="center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39" fillId="6" borderId="32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12" borderId="0" xfId="1" applyFont="1" applyFill="1" applyBorder="1" applyAlignment="1">
      <alignment horizontal="center" vertical="center"/>
    </xf>
    <xf numFmtId="0" fontId="12" fillId="10" borderId="0" xfId="1" applyFont="1" applyFill="1" applyBorder="1" applyAlignment="1">
      <alignment horizontal="center" vertical="center" wrapText="1"/>
    </xf>
    <xf numFmtId="0" fontId="12" fillId="10" borderId="32" xfId="1" applyFont="1" applyFill="1" applyBorder="1" applyAlignment="1">
      <alignment horizontal="center" vertical="center" wrapText="1"/>
    </xf>
    <xf numFmtId="0" fontId="54" fillId="21" borderId="0" xfId="1" applyFont="1" applyFill="1" applyBorder="1" applyAlignment="1">
      <alignment horizontal="center" vertical="center" wrapText="1"/>
    </xf>
    <xf numFmtId="0" fontId="49" fillId="25" borderId="34" xfId="1" applyFont="1" applyFill="1" applyBorder="1" applyAlignment="1">
      <alignment horizontal="center" vertical="center"/>
    </xf>
    <xf numFmtId="0" fontId="22" fillId="7" borderId="35" xfId="1" applyFont="1" applyFill="1" applyBorder="1" applyAlignment="1">
      <alignment horizontal="center" vertical="center"/>
    </xf>
    <xf numFmtId="0" fontId="51" fillId="25" borderId="34" xfId="1" applyFont="1" applyFill="1" applyBorder="1" applyAlignment="1">
      <alignment horizontal="center" vertical="center"/>
    </xf>
    <xf numFmtId="0" fontId="17" fillId="8" borderId="33" xfId="1" applyFont="1" applyFill="1" applyBorder="1" applyAlignment="1">
      <alignment horizontal="center" vertical="center"/>
    </xf>
    <xf numFmtId="0" fontId="19" fillId="0" borderId="65" xfId="1" applyFont="1" applyBorder="1" applyAlignment="1">
      <alignment horizontal="center" vertical="center" wrapText="1"/>
    </xf>
    <xf numFmtId="0" fontId="19" fillId="0" borderId="89" xfId="1" applyFont="1" applyBorder="1" applyAlignment="1">
      <alignment horizontal="center" vertical="center"/>
    </xf>
    <xf numFmtId="0" fontId="19" fillId="0" borderId="90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8" fillId="0" borderId="0" xfId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F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1"/>
  <sheetViews>
    <sheetView tabSelected="1" topLeftCell="L1" zoomScale="97" zoomScaleNormal="97" workbookViewId="0">
      <pane ySplit="3" topLeftCell="A4" activePane="bottomLeft" state="frozen"/>
      <selection pane="bottomLeft" activeCell="G75" sqref="G75"/>
    </sheetView>
  </sheetViews>
  <sheetFormatPr baseColWidth="10" defaultColWidth="9.88671875" defaultRowHeight="13.2" x14ac:dyDescent="0.25"/>
  <cols>
    <col min="1" max="1" width="3" style="1" customWidth="1"/>
    <col min="2" max="2" width="3.88671875" style="1" customWidth="1"/>
    <col min="3" max="3" width="7" style="1" customWidth="1"/>
    <col min="4" max="4" width="27.33203125" style="1" customWidth="1"/>
    <col min="5" max="5" width="12" style="1" customWidth="1"/>
    <col min="6" max="6" width="10.44140625" style="1" customWidth="1"/>
    <col min="7" max="11" width="10.6640625" style="1" customWidth="1"/>
    <col min="12" max="12" width="2.88671875" style="1" customWidth="1"/>
    <col min="13" max="13" width="7.33203125" style="1" customWidth="1"/>
    <col min="14" max="14" width="9" style="2" customWidth="1"/>
    <col min="15" max="15" width="25.6640625" style="1" customWidth="1"/>
    <col min="16" max="16" width="20.6640625" style="1" customWidth="1"/>
    <col min="17" max="17" width="10.5546875" style="1" customWidth="1"/>
    <col min="18" max="18" width="8.6640625" style="1" customWidth="1"/>
    <col min="19" max="20" width="7.6640625" style="1" customWidth="1"/>
    <col min="21" max="21" width="8.6640625" style="3" customWidth="1"/>
    <col min="22" max="22" width="5.6640625" style="3" customWidth="1"/>
    <col min="23" max="27" width="3.6640625" style="3" customWidth="1"/>
    <col min="28" max="28" width="8.33203125" style="3" customWidth="1"/>
    <col min="29" max="29" width="5.6640625" style="4" customWidth="1"/>
    <col min="30" max="34" width="3.6640625" style="4" customWidth="1"/>
    <col min="35" max="35" width="10.6640625" style="1" customWidth="1"/>
    <col min="36" max="36" width="6.6640625" style="1" customWidth="1"/>
    <col min="37" max="37" width="8.6640625" style="1" customWidth="1"/>
    <col min="38" max="40" width="3.44140625" style="1" customWidth="1"/>
    <col min="41" max="41" width="9.88671875" style="1"/>
    <col min="42" max="42" width="6.5546875" style="1" customWidth="1"/>
    <col min="43" max="43" width="7.44140625" style="1" customWidth="1"/>
    <col min="44" max="47" width="6.88671875" style="1" customWidth="1"/>
    <col min="48" max="48" width="9.88671875" style="1"/>
    <col min="49" max="49" width="58.5546875" style="1" bestFit="1" customWidth="1"/>
    <col min="50" max="50" width="7.44140625" style="1" customWidth="1"/>
    <col min="51" max="54" width="6.88671875" style="1" customWidth="1"/>
    <col min="55" max="16384" width="9.88671875" style="1"/>
  </cols>
  <sheetData>
    <row r="1" spans="1:49" ht="8.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9" ht="30" customHeight="1" x14ac:dyDescent="0.25">
      <c r="A2" s="5"/>
      <c r="B2" s="249" t="s">
        <v>166</v>
      </c>
      <c r="C2" s="249"/>
      <c r="D2" s="249"/>
      <c r="E2" s="249"/>
      <c r="F2" s="249"/>
      <c r="G2" s="249"/>
      <c r="H2" s="249"/>
      <c r="I2" s="249"/>
      <c r="J2" s="249"/>
      <c r="K2" s="249"/>
      <c r="L2" s="5"/>
      <c r="M2" s="250" t="s">
        <v>168</v>
      </c>
      <c r="N2" s="250"/>
      <c r="O2" s="250"/>
      <c r="P2" s="250"/>
      <c r="Q2" s="245" t="s">
        <v>176</v>
      </c>
      <c r="R2" s="245"/>
      <c r="S2" s="245"/>
      <c r="T2" s="245"/>
      <c r="U2" s="245"/>
      <c r="V2" s="245"/>
      <c r="W2" s="245"/>
      <c r="X2" s="245"/>
      <c r="Y2" s="245"/>
      <c r="Z2" s="245"/>
      <c r="AA2" s="246" t="s">
        <v>178</v>
      </c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5"/>
      <c r="AM2" s="5"/>
      <c r="AN2" s="5"/>
    </row>
    <row r="3" spans="1:49" ht="30" customHeight="1" x14ac:dyDescent="0.25">
      <c r="A3" s="5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5"/>
      <c r="M3" s="250"/>
      <c r="N3" s="250"/>
      <c r="O3" s="250"/>
      <c r="P3" s="250"/>
      <c r="Q3" s="253" t="s">
        <v>175</v>
      </c>
      <c r="R3" s="253"/>
      <c r="S3" s="253"/>
      <c r="T3" s="253"/>
      <c r="U3" s="247" t="s">
        <v>0</v>
      </c>
      <c r="V3" s="247"/>
      <c r="W3" s="247"/>
      <c r="X3" s="247"/>
      <c r="Y3" s="247"/>
      <c r="Z3" s="247"/>
      <c r="AA3" s="247"/>
      <c r="AB3" s="247"/>
      <c r="AC3" s="247"/>
      <c r="AD3" s="247"/>
      <c r="AE3" s="198" t="s">
        <v>177</v>
      </c>
      <c r="AF3" s="198"/>
      <c r="AG3" s="198"/>
      <c r="AH3" s="198"/>
      <c r="AI3" s="198"/>
      <c r="AJ3" s="198"/>
      <c r="AK3" s="198"/>
      <c r="AL3" s="5"/>
      <c r="AM3" s="5"/>
      <c r="AN3" s="5"/>
    </row>
    <row r="4" spans="1:49" ht="18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9" ht="18" customHeight="1" thickBot="1" x14ac:dyDescent="0.3">
      <c r="A5" s="5"/>
      <c r="B5" s="5"/>
      <c r="C5" s="5"/>
      <c r="D5" s="5"/>
      <c r="E5" s="248" t="str">
        <f>D21</f>
        <v>Roman Grunner</v>
      </c>
      <c r="F5" s="248"/>
      <c r="G5" s="248"/>
      <c r="H5" s="248"/>
      <c r="I5" s="5"/>
      <c r="J5" s="5"/>
      <c r="K5" s="5"/>
      <c r="L5" s="5"/>
      <c r="M5" s="239" t="s">
        <v>26</v>
      </c>
      <c r="N5" s="239"/>
      <c r="O5" s="23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"/>
      <c r="AM5" s="5"/>
      <c r="AN5" s="5"/>
    </row>
    <row r="6" spans="1:49" ht="18" customHeight="1" thickBot="1" x14ac:dyDescent="0.3">
      <c r="A6" s="5"/>
      <c r="B6" s="5"/>
      <c r="C6" s="5"/>
      <c r="D6" s="5"/>
      <c r="E6" s="248"/>
      <c r="F6" s="248"/>
      <c r="G6" s="248"/>
      <c r="H6" s="248"/>
      <c r="I6" s="5"/>
      <c r="J6" s="5"/>
      <c r="K6" s="5"/>
      <c r="L6" s="5"/>
      <c r="M6" s="239"/>
      <c r="N6" s="239"/>
      <c r="O6" s="239"/>
      <c r="P6" s="8"/>
      <c r="Q6" s="200" t="s">
        <v>155</v>
      </c>
      <c r="R6" s="200"/>
      <c r="S6" s="200"/>
      <c r="T6" s="20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95">
        <v>42357</v>
      </c>
      <c r="AJ6" s="195"/>
      <c r="AK6" s="195"/>
      <c r="AL6" s="5"/>
      <c r="AM6" s="5"/>
      <c r="AN6" s="5"/>
    </row>
    <row r="7" spans="1:49" ht="18" customHeight="1" thickBot="1" x14ac:dyDescent="0.3">
      <c r="A7" s="5"/>
      <c r="B7" s="255" t="str">
        <f>D22</f>
        <v>Marko Neumayer</v>
      </c>
      <c r="C7" s="255"/>
      <c r="D7" s="255"/>
      <c r="E7" s="254">
        <v>1</v>
      </c>
      <c r="F7" s="254"/>
      <c r="G7" s="254"/>
      <c r="H7" s="254"/>
      <c r="I7" s="5"/>
      <c r="J7" s="5"/>
      <c r="K7" s="5"/>
      <c r="L7" s="5"/>
      <c r="M7" s="201" t="s">
        <v>1</v>
      </c>
      <c r="N7" s="202" t="s">
        <v>2</v>
      </c>
      <c r="O7" s="203" t="s">
        <v>3</v>
      </c>
      <c r="P7" s="204" t="s">
        <v>4</v>
      </c>
      <c r="Q7" s="205" t="s">
        <v>5</v>
      </c>
      <c r="R7" s="205" t="s">
        <v>6</v>
      </c>
      <c r="S7" s="206" t="s">
        <v>7</v>
      </c>
      <c r="T7" s="206"/>
      <c r="U7" s="207" t="s">
        <v>8</v>
      </c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97" t="s">
        <v>9</v>
      </c>
      <c r="AJ7" s="197"/>
      <c r="AK7" s="197"/>
      <c r="AL7" s="5"/>
      <c r="AM7" s="5"/>
      <c r="AN7" s="5"/>
    </row>
    <row r="8" spans="1:49" ht="18" customHeight="1" thickBot="1" x14ac:dyDescent="0.3">
      <c r="A8" s="5"/>
      <c r="B8" s="255"/>
      <c r="C8" s="255"/>
      <c r="D8" s="255"/>
      <c r="E8" s="254"/>
      <c r="F8" s="254"/>
      <c r="G8" s="254"/>
      <c r="H8" s="254"/>
      <c r="I8" s="5"/>
      <c r="J8" s="5"/>
      <c r="K8" s="5"/>
      <c r="L8" s="5"/>
      <c r="M8" s="201"/>
      <c r="N8" s="202"/>
      <c r="O8" s="203"/>
      <c r="P8" s="204"/>
      <c r="Q8" s="205"/>
      <c r="R8" s="205"/>
      <c r="S8" s="9" t="s">
        <v>10</v>
      </c>
      <c r="T8" s="60" t="s">
        <v>11</v>
      </c>
      <c r="U8" s="11" t="s">
        <v>12</v>
      </c>
      <c r="V8" s="12" t="s">
        <v>1</v>
      </c>
      <c r="W8" s="63">
        <v>1</v>
      </c>
      <c r="X8" s="64">
        <v>2</v>
      </c>
      <c r="Y8" s="65">
        <v>3</v>
      </c>
      <c r="Z8" s="66">
        <v>4</v>
      </c>
      <c r="AA8" s="69">
        <v>5</v>
      </c>
      <c r="AB8" s="37" t="s">
        <v>13</v>
      </c>
      <c r="AC8" s="12" t="s">
        <v>1</v>
      </c>
      <c r="AD8" s="63">
        <v>1</v>
      </c>
      <c r="AE8" s="64">
        <v>2</v>
      </c>
      <c r="AF8" s="65">
        <v>3</v>
      </c>
      <c r="AG8" s="66">
        <v>4</v>
      </c>
      <c r="AH8" s="68">
        <v>5</v>
      </c>
      <c r="AI8" s="13" t="s">
        <v>14</v>
      </c>
      <c r="AJ8" s="14" t="s">
        <v>1</v>
      </c>
      <c r="AK8" s="179" t="s">
        <v>226</v>
      </c>
      <c r="AL8" s="5"/>
      <c r="AM8" s="5"/>
      <c r="AN8" s="5"/>
    </row>
    <row r="9" spans="1:49" ht="18" customHeight="1" thickBot="1" x14ac:dyDescent="0.3">
      <c r="A9" s="5"/>
      <c r="B9" s="256">
        <v>2</v>
      </c>
      <c r="C9" s="256"/>
      <c r="D9" s="256"/>
      <c r="E9" s="254"/>
      <c r="F9" s="254"/>
      <c r="G9" s="254"/>
      <c r="H9" s="254"/>
      <c r="I9" s="257" t="str">
        <f>D23</f>
        <v>Wolfgang Mitschka</v>
      </c>
      <c r="J9" s="257"/>
      <c r="K9" s="257"/>
      <c r="L9" s="5"/>
      <c r="M9" s="16">
        <v>1</v>
      </c>
      <c r="N9" s="38">
        <f t="shared" ref="N9:N16" si="0">U9+AB9</f>
        <v>471.96000000000004</v>
      </c>
      <c r="O9" s="156" t="s">
        <v>23</v>
      </c>
      <c r="P9" s="189" t="s">
        <v>152</v>
      </c>
      <c r="Q9" s="189" t="s">
        <v>149</v>
      </c>
      <c r="R9" s="191">
        <v>23</v>
      </c>
      <c r="S9" s="143"/>
      <c r="T9" s="144"/>
      <c r="U9" s="187">
        <f t="shared" ref="U9:U21" si="1">SUM(W9:AA9)</f>
        <v>236.49</v>
      </c>
      <c r="V9" s="18">
        <v>1</v>
      </c>
      <c r="W9" s="132">
        <v>47</v>
      </c>
      <c r="X9" s="159">
        <v>48</v>
      </c>
      <c r="Y9" s="159">
        <v>48.49</v>
      </c>
      <c r="Z9" s="132">
        <v>47</v>
      </c>
      <c r="AA9" s="79">
        <v>46</v>
      </c>
      <c r="AB9" s="187">
        <f t="shared" ref="AB9:AB21" si="2">SUM(AD9:AH9)</f>
        <v>235.47</v>
      </c>
      <c r="AC9" s="178">
        <v>2</v>
      </c>
      <c r="AD9" s="132">
        <v>47</v>
      </c>
      <c r="AE9" s="159">
        <v>48.47</v>
      </c>
      <c r="AF9" s="159">
        <v>48</v>
      </c>
      <c r="AG9" s="182">
        <v>46</v>
      </c>
      <c r="AH9" s="79">
        <v>46</v>
      </c>
      <c r="AI9" s="58">
        <v>8.8330000000000002</v>
      </c>
      <c r="AJ9" s="178">
        <v>2</v>
      </c>
      <c r="AK9" s="192">
        <f t="shared" ref="AK9" si="3">AI9-$AI$10</f>
        <v>0.14300000000000068</v>
      </c>
      <c r="AL9" s="5"/>
      <c r="AM9" s="5"/>
      <c r="AN9" s="5"/>
      <c r="AP9" s="18">
        <v>1</v>
      </c>
      <c r="AV9" s="176" t="s">
        <v>222</v>
      </c>
      <c r="AW9" s="176" t="s">
        <v>218</v>
      </c>
    </row>
    <row r="10" spans="1:49" ht="18" customHeight="1" thickBot="1" x14ac:dyDescent="0.3">
      <c r="A10" s="5"/>
      <c r="B10" s="256"/>
      <c r="C10" s="256"/>
      <c r="D10" s="256"/>
      <c r="E10" s="254"/>
      <c r="F10" s="254"/>
      <c r="G10" s="254"/>
      <c r="H10" s="254"/>
      <c r="I10" s="257"/>
      <c r="J10" s="257"/>
      <c r="K10" s="257"/>
      <c r="L10" s="5"/>
      <c r="M10" s="19">
        <v>2</v>
      </c>
      <c r="N10" s="38">
        <f t="shared" si="0"/>
        <v>471.76</v>
      </c>
      <c r="O10" s="114" t="s">
        <v>21</v>
      </c>
      <c r="P10" s="189" t="s">
        <v>152</v>
      </c>
      <c r="Q10" s="189" t="s">
        <v>149</v>
      </c>
      <c r="R10" s="191">
        <v>28</v>
      </c>
      <c r="S10" s="180">
        <f t="shared" ref="S10:S21" si="4">$N$9-N10</f>
        <v>0.20000000000004547</v>
      </c>
      <c r="T10" s="144"/>
      <c r="U10" s="187">
        <f t="shared" si="1"/>
        <v>236.27</v>
      </c>
      <c r="V10" s="25">
        <v>2</v>
      </c>
      <c r="W10" s="132">
        <v>47</v>
      </c>
      <c r="X10" s="159">
        <v>48</v>
      </c>
      <c r="Y10" s="159">
        <v>48</v>
      </c>
      <c r="Z10" s="77">
        <v>46</v>
      </c>
      <c r="AA10" s="132">
        <v>47.27</v>
      </c>
      <c r="AB10" s="187">
        <f t="shared" si="2"/>
        <v>235.49</v>
      </c>
      <c r="AC10" s="177">
        <v>1</v>
      </c>
      <c r="AD10" s="132">
        <v>47</v>
      </c>
      <c r="AE10" s="132">
        <v>47</v>
      </c>
      <c r="AF10" s="159">
        <v>48</v>
      </c>
      <c r="AG10" s="132">
        <v>47.49</v>
      </c>
      <c r="AH10" s="78">
        <v>46</v>
      </c>
      <c r="AI10" s="62">
        <v>8.69</v>
      </c>
      <c r="AJ10" s="177">
        <v>1</v>
      </c>
      <c r="AK10" s="193"/>
      <c r="AL10" s="5"/>
      <c r="AM10" s="5"/>
      <c r="AN10" s="5"/>
      <c r="AP10" s="25">
        <v>2</v>
      </c>
      <c r="AV10" s="176" t="s">
        <v>223</v>
      </c>
      <c r="AW10" s="176" t="s">
        <v>220</v>
      </c>
    </row>
    <row r="11" spans="1:49" ht="18" customHeight="1" thickBot="1" x14ac:dyDescent="0.3">
      <c r="A11" s="5"/>
      <c r="B11" s="256"/>
      <c r="C11" s="256"/>
      <c r="D11" s="256"/>
      <c r="E11" s="254"/>
      <c r="F11" s="254"/>
      <c r="G11" s="254"/>
      <c r="H11" s="254"/>
      <c r="I11" s="225">
        <v>3</v>
      </c>
      <c r="J11" s="225"/>
      <c r="K11" s="225"/>
      <c r="L11" s="5"/>
      <c r="M11" s="19">
        <v>3</v>
      </c>
      <c r="N11" s="38">
        <f t="shared" si="0"/>
        <v>462.70000000000005</v>
      </c>
      <c r="O11" s="27" t="s">
        <v>163</v>
      </c>
      <c r="P11" s="189" t="s">
        <v>150</v>
      </c>
      <c r="Q11" s="189" t="s">
        <v>149</v>
      </c>
      <c r="R11" s="189">
        <v>2</v>
      </c>
      <c r="S11" s="45">
        <f t="shared" si="4"/>
        <v>9.2599999999999909</v>
      </c>
      <c r="T11" s="42">
        <f t="shared" ref="T11:T21" si="5">N10-N11</f>
        <v>9.0599999999999454</v>
      </c>
      <c r="U11" s="187">
        <f t="shared" si="1"/>
        <v>231.84</v>
      </c>
      <c r="V11" s="26">
        <v>3</v>
      </c>
      <c r="W11" s="76">
        <v>46</v>
      </c>
      <c r="X11" s="77">
        <v>46</v>
      </c>
      <c r="Y11" s="132">
        <v>47</v>
      </c>
      <c r="Z11" s="138">
        <v>46</v>
      </c>
      <c r="AA11" s="132">
        <v>46.84</v>
      </c>
      <c r="AB11" s="187">
        <f t="shared" si="2"/>
        <v>230.86</v>
      </c>
      <c r="AC11" s="26">
        <v>3</v>
      </c>
      <c r="AD11" s="132">
        <v>46.86</v>
      </c>
      <c r="AE11" s="77">
        <v>46</v>
      </c>
      <c r="AF11" s="77">
        <v>46</v>
      </c>
      <c r="AG11" s="138">
        <v>46</v>
      </c>
      <c r="AH11" s="78">
        <v>46</v>
      </c>
      <c r="AI11" s="58">
        <v>8.8620000000000001</v>
      </c>
      <c r="AJ11" s="23">
        <v>4</v>
      </c>
      <c r="AK11" s="192">
        <f>AI11-$AI$10</f>
        <v>0.1720000000000006</v>
      </c>
      <c r="AL11" s="5"/>
      <c r="AM11" s="5"/>
      <c r="AN11" s="5"/>
      <c r="AP11" s="26">
        <v>3</v>
      </c>
      <c r="AV11" s="176" t="s">
        <v>221</v>
      </c>
      <c r="AW11" s="176" t="s">
        <v>219</v>
      </c>
    </row>
    <row r="12" spans="1:49" ht="18" customHeight="1" thickBot="1" x14ac:dyDescent="0.3">
      <c r="A12" s="5"/>
      <c r="B12" s="256"/>
      <c r="C12" s="256"/>
      <c r="D12" s="256"/>
      <c r="E12" s="254"/>
      <c r="F12" s="254"/>
      <c r="G12" s="254"/>
      <c r="H12" s="254"/>
      <c r="I12" s="225"/>
      <c r="J12" s="225"/>
      <c r="K12" s="225"/>
      <c r="L12" s="5"/>
      <c r="M12" s="19">
        <v>4</v>
      </c>
      <c r="N12" s="38">
        <f t="shared" si="0"/>
        <v>455.6</v>
      </c>
      <c r="O12" s="20" t="s">
        <v>215</v>
      </c>
      <c r="P12" s="189" t="s">
        <v>92</v>
      </c>
      <c r="Q12" s="189" t="s">
        <v>149</v>
      </c>
      <c r="R12" s="191">
        <v>7</v>
      </c>
      <c r="S12" s="45">
        <f t="shared" si="4"/>
        <v>16.360000000000014</v>
      </c>
      <c r="T12" s="42">
        <f t="shared" si="5"/>
        <v>7.1000000000000227</v>
      </c>
      <c r="U12" s="142">
        <f t="shared" si="1"/>
        <v>226.42000000000002</v>
      </c>
      <c r="V12" s="23">
        <v>4</v>
      </c>
      <c r="W12" s="83">
        <v>44</v>
      </c>
      <c r="X12" s="82">
        <v>45</v>
      </c>
      <c r="Y12" s="77">
        <v>46</v>
      </c>
      <c r="Z12" s="77">
        <v>46.42</v>
      </c>
      <c r="AA12" s="80">
        <v>45</v>
      </c>
      <c r="AB12" s="142">
        <f t="shared" si="2"/>
        <v>229.18</v>
      </c>
      <c r="AC12" s="23">
        <v>4</v>
      </c>
      <c r="AD12" s="81">
        <v>45</v>
      </c>
      <c r="AE12" s="77">
        <v>46</v>
      </c>
      <c r="AF12" s="132">
        <v>47</v>
      </c>
      <c r="AG12" s="82">
        <v>45</v>
      </c>
      <c r="AH12" s="78">
        <v>46.18</v>
      </c>
      <c r="AI12" s="44">
        <v>9.0109999999999992</v>
      </c>
      <c r="AJ12" s="23">
        <v>5</v>
      </c>
      <c r="AK12" s="192">
        <f t="shared" ref="AK12:AK21" si="6">AI12-$AI$10</f>
        <v>0.32099999999999973</v>
      </c>
      <c r="AL12" s="5"/>
      <c r="AM12" s="5"/>
      <c r="AN12" s="5"/>
      <c r="AP12" s="23">
        <v>4</v>
      </c>
    </row>
    <row r="13" spans="1:49" ht="18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9">
        <v>5</v>
      </c>
      <c r="N13" s="38">
        <f t="shared" si="0"/>
        <v>450.66999999999996</v>
      </c>
      <c r="O13" s="20" t="s">
        <v>28</v>
      </c>
      <c r="P13" s="189" t="s">
        <v>211</v>
      </c>
      <c r="Q13" s="189" t="s">
        <v>149</v>
      </c>
      <c r="R13" s="191">
        <v>18</v>
      </c>
      <c r="S13" s="45">
        <f t="shared" si="4"/>
        <v>21.290000000000077</v>
      </c>
      <c r="T13" s="42">
        <f t="shared" si="5"/>
        <v>4.9300000000000637</v>
      </c>
      <c r="U13" s="142">
        <f t="shared" si="1"/>
        <v>223.64</v>
      </c>
      <c r="V13" s="23">
        <v>6</v>
      </c>
      <c r="W13" s="76">
        <v>45.64</v>
      </c>
      <c r="X13" s="85">
        <v>44</v>
      </c>
      <c r="Y13" s="82">
        <v>45</v>
      </c>
      <c r="Z13" s="82">
        <v>45</v>
      </c>
      <c r="AA13" s="84">
        <v>44</v>
      </c>
      <c r="AB13" s="142">
        <f t="shared" si="2"/>
        <v>227.03</v>
      </c>
      <c r="AC13" s="23">
        <v>5</v>
      </c>
      <c r="AD13" s="81">
        <v>45</v>
      </c>
      <c r="AE13" s="82">
        <v>45</v>
      </c>
      <c r="AF13" s="77">
        <v>46</v>
      </c>
      <c r="AG13" s="77">
        <v>46</v>
      </c>
      <c r="AH13" s="80">
        <v>45.03</v>
      </c>
      <c r="AI13" s="58">
        <v>8.8390000000000004</v>
      </c>
      <c r="AJ13" s="26">
        <v>3</v>
      </c>
      <c r="AK13" s="192">
        <f t="shared" si="6"/>
        <v>0.14900000000000091</v>
      </c>
      <c r="AL13" s="5"/>
      <c r="AM13" s="5"/>
      <c r="AN13" s="5"/>
      <c r="AP13" s="23">
        <v>5</v>
      </c>
    </row>
    <row r="14" spans="1:49" ht="18" customHeight="1" x14ac:dyDescent="0.25">
      <c r="A14" s="5"/>
      <c r="B14" s="216" t="s">
        <v>230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5"/>
      <c r="M14" s="19">
        <v>6</v>
      </c>
      <c r="N14" s="38">
        <f t="shared" si="0"/>
        <v>442.47</v>
      </c>
      <c r="O14" s="20" t="s">
        <v>209</v>
      </c>
      <c r="P14" s="189" t="s">
        <v>151</v>
      </c>
      <c r="Q14" s="189" t="s">
        <v>149</v>
      </c>
      <c r="R14" s="191">
        <v>25</v>
      </c>
      <c r="S14" s="45">
        <f t="shared" si="4"/>
        <v>29.490000000000009</v>
      </c>
      <c r="T14" s="42">
        <f t="shared" si="5"/>
        <v>8.1999999999999318</v>
      </c>
      <c r="U14" s="142">
        <f t="shared" si="1"/>
        <v>221.51</v>
      </c>
      <c r="V14" s="23">
        <v>7</v>
      </c>
      <c r="W14" s="70">
        <v>43</v>
      </c>
      <c r="X14" s="85">
        <v>44</v>
      </c>
      <c r="Y14" s="77">
        <v>46</v>
      </c>
      <c r="Z14" s="85">
        <v>44</v>
      </c>
      <c r="AA14" s="80">
        <v>44.51</v>
      </c>
      <c r="AB14" s="142">
        <f t="shared" si="2"/>
        <v>220.96</v>
      </c>
      <c r="AC14" s="23">
        <v>7</v>
      </c>
      <c r="AD14" s="70">
        <v>43</v>
      </c>
      <c r="AE14" s="82">
        <v>44.96</v>
      </c>
      <c r="AF14" s="82">
        <v>45</v>
      </c>
      <c r="AG14" s="85">
        <v>44</v>
      </c>
      <c r="AH14" s="84">
        <v>44</v>
      </c>
      <c r="AI14" s="44">
        <v>9.1609999999999996</v>
      </c>
      <c r="AJ14" s="23">
        <v>7</v>
      </c>
      <c r="AK14" s="192">
        <f t="shared" si="6"/>
        <v>0.47100000000000009</v>
      </c>
      <c r="AL14" s="5"/>
      <c r="AM14" s="5"/>
      <c r="AN14" s="5"/>
      <c r="AP14" s="23">
        <v>6</v>
      </c>
    </row>
    <row r="15" spans="1:49" ht="18" customHeight="1" x14ac:dyDescent="0.25">
      <c r="A15" s="5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5"/>
      <c r="M15" s="19">
        <v>7</v>
      </c>
      <c r="N15" s="38">
        <f t="shared" si="0"/>
        <v>435.98</v>
      </c>
      <c r="O15" s="20" t="s">
        <v>207</v>
      </c>
      <c r="P15" s="189" t="s">
        <v>151</v>
      </c>
      <c r="Q15" s="189" t="s">
        <v>149</v>
      </c>
      <c r="R15" s="191">
        <v>38</v>
      </c>
      <c r="S15" s="45">
        <f t="shared" si="4"/>
        <v>35.980000000000018</v>
      </c>
      <c r="T15" s="42">
        <f t="shared" si="5"/>
        <v>6.4900000000000091</v>
      </c>
      <c r="U15" s="142">
        <f t="shared" si="1"/>
        <v>217.55</v>
      </c>
      <c r="V15" s="23">
        <v>9</v>
      </c>
      <c r="W15" s="83">
        <v>43.55</v>
      </c>
      <c r="X15" s="82">
        <v>45</v>
      </c>
      <c r="Y15" s="71">
        <v>42</v>
      </c>
      <c r="Z15" s="85">
        <v>44</v>
      </c>
      <c r="AA15" s="72">
        <v>43</v>
      </c>
      <c r="AB15" s="142">
        <f t="shared" si="2"/>
        <v>218.43</v>
      </c>
      <c r="AC15" s="23">
        <v>8</v>
      </c>
      <c r="AD15" s="81">
        <v>45.43</v>
      </c>
      <c r="AE15" s="85">
        <v>44</v>
      </c>
      <c r="AF15" s="71">
        <v>42</v>
      </c>
      <c r="AG15" s="71">
        <v>43</v>
      </c>
      <c r="AH15" s="84">
        <v>44</v>
      </c>
      <c r="AI15" s="44">
        <v>9.3149999999999995</v>
      </c>
      <c r="AJ15" s="23">
        <v>9</v>
      </c>
      <c r="AK15" s="192">
        <f t="shared" si="6"/>
        <v>0.625</v>
      </c>
      <c r="AL15" s="5"/>
      <c r="AM15" s="5"/>
      <c r="AN15" s="5"/>
      <c r="AP15" s="23">
        <v>7</v>
      </c>
    </row>
    <row r="16" spans="1:49" ht="18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">
        <v>8</v>
      </c>
      <c r="N16" s="38">
        <f t="shared" si="0"/>
        <v>435.77</v>
      </c>
      <c r="O16" s="20" t="s">
        <v>180</v>
      </c>
      <c r="P16" s="189" t="s">
        <v>224</v>
      </c>
      <c r="Q16" s="189" t="s">
        <v>149</v>
      </c>
      <c r="R16" s="191">
        <v>33</v>
      </c>
      <c r="S16" s="45">
        <f t="shared" si="4"/>
        <v>36.190000000000055</v>
      </c>
      <c r="T16" s="181">
        <f t="shared" si="5"/>
        <v>0.21000000000003638</v>
      </c>
      <c r="U16" s="142">
        <f t="shared" si="1"/>
        <v>218.65</v>
      </c>
      <c r="V16" s="23">
        <v>8</v>
      </c>
      <c r="W16" s="70">
        <v>42</v>
      </c>
      <c r="X16" s="82">
        <v>44.65</v>
      </c>
      <c r="Y16" s="85">
        <v>44</v>
      </c>
      <c r="Z16" s="85">
        <v>44</v>
      </c>
      <c r="AA16" s="84">
        <v>44</v>
      </c>
      <c r="AB16" s="142">
        <f t="shared" si="2"/>
        <v>217.12</v>
      </c>
      <c r="AC16" s="23">
        <v>9</v>
      </c>
      <c r="AD16" s="83">
        <v>44</v>
      </c>
      <c r="AE16" s="71">
        <v>42</v>
      </c>
      <c r="AF16" s="85">
        <v>44</v>
      </c>
      <c r="AG16" s="85">
        <v>44.12</v>
      </c>
      <c r="AH16" s="72">
        <v>43</v>
      </c>
      <c r="AI16" s="44">
        <v>9.52</v>
      </c>
      <c r="AJ16" s="23">
        <v>11</v>
      </c>
      <c r="AK16" s="192">
        <f t="shared" si="6"/>
        <v>0.83000000000000007</v>
      </c>
      <c r="AL16" s="5"/>
      <c r="AM16" s="5"/>
      <c r="AN16" s="5"/>
      <c r="AP16" s="23">
        <v>8</v>
      </c>
    </row>
    <row r="17" spans="1:42" ht="18" customHeight="1" x14ac:dyDescent="0.25">
      <c r="A17" s="5"/>
      <c r="B17" s="231" t="s">
        <v>156</v>
      </c>
      <c r="C17" s="231"/>
      <c r="D17" s="231"/>
      <c r="E17" s="231"/>
      <c r="F17" s="231"/>
      <c r="G17" s="5"/>
      <c r="H17" s="5"/>
      <c r="I17" s="5"/>
      <c r="J17" s="5"/>
      <c r="K17" s="5"/>
      <c r="L17" s="5"/>
      <c r="M17" s="19">
        <v>9</v>
      </c>
      <c r="N17" s="38">
        <f>U17+AB17-13.05</f>
        <v>435.15999999999997</v>
      </c>
      <c r="O17" s="20" t="s">
        <v>182</v>
      </c>
      <c r="P17" s="189" t="s">
        <v>224</v>
      </c>
      <c r="Q17" s="189" t="s">
        <v>149</v>
      </c>
      <c r="R17" s="191">
        <v>4</v>
      </c>
      <c r="S17" s="45">
        <f t="shared" si="4"/>
        <v>36.800000000000068</v>
      </c>
      <c r="T17" s="181">
        <f t="shared" si="5"/>
        <v>0.61000000000001364</v>
      </c>
      <c r="U17" s="142">
        <f t="shared" si="1"/>
        <v>224.38</v>
      </c>
      <c r="V17" s="23">
        <v>5</v>
      </c>
      <c r="W17" s="83">
        <v>44</v>
      </c>
      <c r="X17" s="77">
        <v>46</v>
      </c>
      <c r="Y17" s="82">
        <v>45</v>
      </c>
      <c r="Z17" s="85">
        <v>44</v>
      </c>
      <c r="AA17" s="80">
        <v>45.38</v>
      </c>
      <c r="AB17" s="142">
        <f t="shared" si="2"/>
        <v>223.82999999999998</v>
      </c>
      <c r="AC17" s="23">
        <v>6</v>
      </c>
      <c r="AD17" s="83">
        <v>44</v>
      </c>
      <c r="AE17" s="82">
        <v>45</v>
      </c>
      <c r="AF17" s="77">
        <v>45.83</v>
      </c>
      <c r="AG17" s="85">
        <v>44</v>
      </c>
      <c r="AH17" s="80">
        <v>45</v>
      </c>
      <c r="AI17" s="44">
        <v>9.1769999999999996</v>
      </c>
      <c r="AJ17" s="23">
        <v>8</v>
      </c>
      <c r="AK17" s="192">
        <f t="shared" si="6"/>
        <v>0.4870000000000001</v>
      </c>
      <c r="AL17" s="5"/>
      <c r="AM17" s="5"/>
      <c r="AN17" s="5"/>
      <c r="AP17" s="23">
        <v>9</v>
      </c>
    </row>
    <row r="18" spans="1:42" ht="18" customHeight="1" thickBot="1" x14ac:dyDescent="0.3">
      <c r="A18" s="5"/>
      <c r="B18" s="232"/>
      <c r="C18" s="232"/>
      <c r="D18" s="232"/>
      <c r="E18" s="232"/>
      <c r="F18" s="232"/>
      <c r="G18" s="5"/>
      <c r="H18" s="5"/>
      <c r="I18" s="5"/>
      <c r="J18" s="5"/>
      <c r="K18" s="5"/>
      <c r="L18" s="5"/>
      <c r="M18" s="19">
        <v>10</v>
      </c>
      <c r="N18" s="38">
        <f>U18+AB18</f>
        <v>412.13</v>
      </c>
      <c r="O18" s="20" t="s">
        <v>184</v>
      </c>
      <c r="P18" s="189" t="s">
        <v>152</v>
      </c>
      <c r="Q18" s="189" t="s">
        <v>149</v>
      </c>
      <c r="R18" s="191">
        <v>5</v>
      </c>
      <c r="S18" s="45">
        <f t="shared" si="4"/>
        <v>59.830000000000041</v>
      </c>
      <c r="T18" s="42">
        <f t="shared" si="5"/>
        <v>23.029999999999973</v>
      </c>
      <c r="U18" s="142">
        <f t="shared" si="1"/>
        <v>198.96</v>
      </c>
      <c r="V18" s="23">
        <v>13</v>
      </c>
      <c r="W18" s="70">
        <v>28</v>
      </c>
      <c r="X18" s="71">
        <v>43</v>
      </c>
      <c r="Y18" s="85">
        <v>43.96</v>
      </c>
      <c r="Z18" s="71">
        <v>43</v>
      </c>
      <c r="AA18" s="72">
        <v>41</v>
      </c>
      <c r="AB18" s="142">
        <f t="shared" si="2"/>
        <v>213.17000000000002</v>
      </c>
      <c r="AC18" s="23">
        <v>10</v>
      </c>
      <c r="AD18" s="70">
        <v>43</v>
      </c>
      <c r="AE18" s="71">
        <v>43</v>
      </c>
      <c r="AF18" s="71">
        <v>43</v>
      </c>
      <c r="AG18" s="71">
        <v>42</v>
      </c>
      <c r="AH18" s="72">
        <v>42.17</v>
      </c>
      <c r="AI18" s="44">
        <v>9.4450000000000003</v>
      </c>
      <c r="AJ18" s="23">
        <v>10</v>
      </c>
      <c r="AK18" s="192">
        <f t="shared" si="6"/>
        <v>0.75500000000000078</v>
      </c>
      <c r="AL18" s="5"/>
      <c r="AM18" s="5"/>
      <c r="AN18" s="5"/>
      <c r="AP18" s="23">
        <v>10</v>
      </c>
    </row>
    <row r="19" spans="1:42" ht="18" customHeight="1" thickBot="1" x14ac:dyDescent="0.3">
      <c r="A19" s="5"/>
      <c r="B19" s="235" t="s">
        <v>1</v>
      </c>
      <c r="C19" s="259"/>
      <c r="D19" s="218" t="s">
        <v>3</v>
      </c>
      <c r="E19" s="212" t="s">
        <v>229</v>
      </c>
      <c r="F19" s="214" t="s">
        <v>16</v>
      </c>
      <c r="G19" s="233" t="s">
        <v>17</v>
      </c>
      <c r="H19" s="233"/>
      <c r="I19" s="233"/>
      <c r="J19" s="258"/>
      <c r="K19" s="234"/>
      <c r="L19" s="5"/>
      <c r="M19" s="19">
        <v>11</v>
      </c>
      <c r="N19" s="38">
        <f>U19+AB19-13.05</f>
        <v>390.58</v>
      </c>
      <c r="O19" s="20" t="s">
        <v>210</v>
      </c>
      <c r="P19" s="189" t="s">
        <v>217</v>
      </c>
      <c r="Q19" s="189" t="s">
        <v>149</v>
      </c>
      <c r="R19" s="191">
        <v>1</v>
      </c>
      <c r="S19" s="45">
        <f t="shared" si="4"/>
        <v>81.380000000000052</v>
      </c>
      <c r="T19" s="42">
        <f t="shared" si="5"/>
        <v>21.550000000000011</v>
      </c>
      <c r="U19" s="142">
        <f t="shared" si="1"/>
        <v>203.57</v>
      </c>
      <c r="V19" s="23">
        <v>11</v>
      </c>
      <c r="W19" s="70">
        <v>40</v>
      </c>
      <c r="X19" s="71">
        <v>41</v>
      </c>
      <c r="Y19" s="71">
        <v>42</v>
      </c>
      <c r="Z19" s="71">
        <v>40</v>
      </c>
      <c r="AA19" s="72">
        <v>40.57</v>
      </c>
      <c r="AB19" s="142">
        <f t="shared" si="2"/>
        <v>200.06</v>
      </c>
      <c r="AC19" s="23">
        <v>11</v>
      </c>
      <c r="AD19" s="70">
        <v>41</v>
      </c>
      <c r="AE19" s="71">
        <v>40</v>
      </c>
      <c r="AF19" s="71">
        <v>40</v>
      </c>
      <c r="AG19" s="71">
        <v>38</v>
      </c>
      <c r="AH19" s="72">
        <v>41.06</v>
      </c>
      <c r="AI19" s="44">
        <v>9.8179999999999996</v>
      </c>
      <c r="AJ19" s="23">
        <v>12</v>
      </c>
      <c r="AK19" s="192">
        <f t="shared" si="6"/>
        <v>1.1280000000000001</v>
      </c>
      <c r="AL19" s="5"/>
      <c r="AM19" s="5"/>
      <c r="AN19" s="5"/>
      <c r="AP19" s="23">
        <v>11</v>
      </c>
    </row>
    <row r="20" spans="1:42" ht="18" customHeight="1" thickBot="1" x14ac:dyDescent="0.3">
      <c r="A20" s="5"/>
      <c r="B20" s="237"/>
      <c r="C20" s="260"/>
      <c r="D20" s="219"/>
      <c r="E20" s="213"/>
      <c r="F20" s="215"/>
      <c r="G20" s="90">
        <v>42308</v>
      </c>
      <c r="H20" s="123">
        <v>42336</v>
      </c>
      <c r="I20" s="91">
        <v>42357</v>
      </c>
      <c r="J20" s="115">
        <v>42020</v>
      </c>
      <c r="K20" s="116">
        <v>42048</v>
      </c>
      <c r="L20" s="5"/>
      <c r="M20" s="19">
        <v>12</v>
      </c>
      <c r="N20" s="38">
        <f>U20+AB20</f>
        <v>389.97</v>
      </c>
      <c r="O20" s="20" t="s">
        <v>179</v>
      </c>
      <c r="P20" s="190" t="s">
        <v>151</v>
      </c>
      <c r="Q20" s="189" t="s">
        <v>149</v>
      </c>
      <c r="R20" s="191">
        <v>31</v>
      </c>
      <c r="S20" s="45">
        <f t="shared" si="4"/>
        <v>81.990000000000009</v>
      </c>
      <c r="T20" s="181">
        <f t="shared" si="5"/>
        <v>0.6099999999999568</v>
      </c>
      <c r="U20" s="142">
        <f t="shared" si="1"/>
        <v>201.28</v>
      </c>
      <c r="V20" s="23">
        <v>12</v>
      </c>
      <c r="W20" s="70">
        <v>39</v>
      </c>
      <c r="X20" s="71">
        <v>40</v>
      </c>
      <c r="Y20" s="71">
        <v>41</v>
      </c>
      <c r="Z20" s="71">
        <v>41.28</v>
      </c>
      <c r="AA20" s="72">
        <v>40</v>
      </c>
      <c r="AB20" s="142">
        <f t="shared" si="2"/>
        <v>188.69</v>
      </c>
      <c r="AC20" s="23">
        <v>12</v>
      </c>
      <c r="AD20" s="70">
        <v>41</v>
      </c>
      <c r="AE20" s="71">
        <v>40</v>
      </c>
      <c r="AF20" s="71">
        <v>42.69</v>
      </c>
      <c r="AG20" s="71">
        <v>27</v>
      </c>
      <c r="AH20" s="72">
        <v>38</v>
      </c>
      <c r="AI20" s="44">
        <v>9.8979999999999997</v>
      </c>
      <c r="AJ20" s="23">
        <v>13</v>
      </c>
      <c r="AK20" s="192">
        <f t="shared" si="6"/>
        <v>1.2080000000000002</v>
      </c>
      <c r="AL20" s="5"/>
      <c r="AM20" s="5"/>
      <c r="AN20" s="5"/>
      <c r="AP20" s="23">
        <v>12</v>
      </c>
    </row>
    <row r="21" spans="1:42" ht="18" customHeight="1" x14ac:dyDescent="0.25">
      <c r="A21" s="5"/>
      <c r="B21" s="47">
        <v>1</v>
      </c>
      <c r="C21" s="29" t="s">
        <v>19</v>
      </c>
      <c r="D21" s="114" t="s">
        <v>23</v>
      </c>
      <c r="E21" s="171">
        <f>F21-H21</f>
        <v>40</v>
      </c>
      <c r="F21" s="172">
        <f t="shared" ref="F21:F36" si="7">SUM(G21:K21)</f>
        <v>58</v>
      </c>
      <c r="G21" s="165">
        <v>20</v>
      </c>
      <c r="H21" s="184">
        <v>18</v>
      </c>
      <c r="I21" s="165">
        <v>20</v>
      </c>
      <c r="J21" s="173"/>
      <c r="K21" s="174"/>
      <c r="L21" s="5"/>
      <c r="M21" s="19">
        <v>13</v>
      </c>
      <c r="N21" s="38">
        <f>U21+AB21-13.05</f>
        <v>385.34</v>
      </c>
      <c r="O21" s="20" t="s">
        <v>216</v>
      </c>
      <c r="P21" s="189" t="s">
        <v>150</v>
      </c>
      <c r="Q21" s="189" t="s">
        <v>149</v>
      </c>
      <c r="R21" s="191" t="s">
        <v>227</v>
      </c>
      <c r="S21" s="45">
        <f t="shared" si="4"/>
        <v>86.620000000000061</v>
      </c>
      <c r="T21" s="42">
        <f t="shared" si="5"/>
        <v>4.6300000000000523</v>
      </c>
      <c r="U21" s="142">
        <f t="shared" si="1"/>
        <v>209.95</v>
      </c>
      <c r="V21" s="23">
        <v>10</v>
      </c>
      <c r="W21" s="70">
        <v>43</v>
      </c>
      <c r="X21" s="71">
        <v>39.950000000000003</v>
      </c>
      <c r="Y21" s="71">
        <v>43</v>
      </c>
      <c r="Z21" s="71">
        <v>42</v>
      </c>
      <c r="AA21" s="72">
        <v>42</v>
      </c>
      <c r="AB21" s="142">
        <f t="shared" si="2"/>
        <v>188.44</v>
      </c>
      <c r="AC21" s="23">
        <v>13</v>
      </c>
      <c r="AD21" s="70">
        <v>43</v>
      </c>
      <c r="AE21" s="82">
        <v>45</v>
      </c>
      <c r="AF21" s="85">
        <v>44</v>
      </c>
      <c r="AG21" s="71">
        <v>13</v>
      </c>
      <c r="AH21" s="72">
        <v>43.44</v>
      </c>
      <c r="AI21" s="44">
        <v>9.016</v>
      </c>
      <c r="AJ21" s="23">
        <v>6</v>
      </c>
      <c r="AK21" s="192">
        <f t="shared" si="6"/>
        <v>0.32600000000000051</v>
      </c>
      <c r="AL21" s="5"/>
      <c r="AM21" s="5"/>
      <c r="AN21" s="5"/>
      <c r="AP21" s="23">
        <v>13</v>
      </c>
    </row>
    <row r="22" spans="1:42" ht="18" customHeight="1" x14ac:dyDescent="0.25">
      <c r="A22" s="5"/>
      <c r="B22" s="47">
        <v>2</v>
      </c>
      <c r="C22" s="29" t="s">
        <v>19</v>
      </c>
      <c r="D22" s="20" t="s">
        <v>21</v>
      </c>
      <c r="E22" s="166">
        <f>F22-G22</f>
        <v>38</v>
      </c>
      <c r="F22" s="54">
        <f t="shared" si="7"/>
        <v>56</v>
      </c>
      <c r="G22" s="185">
        <v>18</v>
      </c>
      <c r="H22" s="165">
        <v>20</v>
      </c>
      <c r="I22" s="56">
        <v>18</v>
      </c>
      <c r="J22" s="21"/>
      <c r="K22" s="4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26" t="s">
        <v>225</v>
      </c>
      <c r="AC22" s="226"/>
      <c r="AD22" s="226"/>
      <c r="AE22" s="226"/>
      <c r="AF22" s="226"/>
      <c r="AG22" s="226"/>
      <c r="AH22" s="226"/>
      <c r="AI22" s="34">
        <f>AVERAGE(AI9:AI21)</f>
        <v>9.1988461538461515</v>
      </c>
      <c r="AJ22" s="5"/>
      <c r="AK22" s="5"/>
      <c r="AL22" s="5"/>
      <c r="AM22" s="5"/>
      <c r="AN22" s="5"/>
    </row>
    <row r="23" spans="1:42" ht="18" customHeight="1" x14ac:dyDescent="0.25">
      <c r="A23" s="5"/>
      <c r="B23" s="47">
        <v>3</v>
      </c>
      <c r="C23" s="28" t="s">
        <v>228</v>
      </c>
      <c r="D23" s="27" t="s">
        <v>163</v>
      </c>
      <c r="E23" s="166">
        <f>F23</f>
        <v>29</v>
      </c>
      <c r="F23" s="54">
        <f t="shared" si="7"/>
        <v>29</v>
      </c>
      <c r="G23" s="21">
        <v>13</v>
      </c>
      <c r="H23" s="21"/>
      <c r="I23" s="57">
        <v>16</v>
      </c>
      <c r="J23" s="21"/>
      <c r="K23" s="4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09" t="s">
        <v>25</v>
      </c>
      <c r="AC23" s="209"/>
      <c r="AD23" s="209"/>
      <c r="AE23" s="209"/>
      <c r="AF23" s="209"/>
      <c r="AG23" s="209"/>
      <c r="AH23" s="209"/>
      <c r="AI23" s="35">
        <f>120/AI22</f>
        <v>13.04511435380692</v>
      </c>
      <c r="AJ23" s="5"/>
      <c r="AK23" s="5"/>
      <c r="AL23" s="5"/>
      <c r="AM23" s="5"/>
      <c r="AN23" s="5"/>
    </row>
    <row r="24" spans="1:42" ht="18" customHeight="1" x14ac:dyDescent="0.25">
      <c r="A24" s="5"/>
      <c r="B24" s="47">
        <v>4</v>
      </c>
      <c r="C24" s="30" t="s">
        <v>22</v>
      </c>
      <c r="D24" s="167" t="s">
        <v>180</v>
      </c>
      <c r="E24" s="169">
        <f>F24-I24</f>
        <v>28</v>
      </c>
      <c r="F24" s="54">
        <f t="shared" si="7"/>
        <v>39</v>
      </c>
      <c r="G24" s="21">
        <v>15</v>
      </c>
      <c r="H24" s="21">
        <v>13</v>
      </c>
      <c r="I24" s="186">
        <v>11</v>
      </c>
      <c r="J24" s="21"/>
      <c r="K24" s="4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2" ht="18" customHeight="1" thickBot="1" x14ac:dyDescent="0.3">
      <c r="A25" s="5"/>
      <c r="B25" s="47">
        <v>5</v>
      </c>
      <c r="C25" s="30" t="s">
        <v>22</v>
      </c>
      <c r="D25" s="167" t="s">
        <v>184</v>
      </c>
      <c r="E25" s="169">
        <f>F25-I25</f>
        <v>28</v>
      </c>
      <c r="F25" s="54">
        <f t="shared" si="7"/>
        <v>37</v>
      </c>
      <c r="G25" s="21">
        <v>14</v>
      </c>
      <c r="H25" s="21">
        <v>14</v>
      </c>
      <c r="I25" s="186">
        <v>9</v>
      </c>
      <c r="J25" s="21"/>
      <c r="K25" s="48"/>
      <c r="L25" s="5"/>
      <c r="M25" s="199" t="s">
        <v>174</v>
      </c>
      <c r="N25" s="199"/>
      <c r="O25" s="19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  <c r="AM25" s="5"/>
      <c r="AN25" s="5"/>
    </row>
    <row r="26" spans="1:42" ht="18" customHeight="1" thickBot="1" x14ac:dyDescent="0.3">
      <c r="A26" s="5"/>
      <c r="B26" s="47">
        <v>6</v>
      </c>
      <c r="C26" s="28" t="s">
        <v>29</v>
      </c>
      <c r="D26" s="167" t="s">
        <v>207</v>
      </c>
      <c r="E26" s="169">
        <f>F26</f>
        <v>27</v>
      </c>
      <c r="F26" s="54">
        <f t="shared" si="7"/>
        <v>27</v>
      </c>
      <c r="G26" s="21"/>
      <c r="H26" s="32">
        <v>15</v>
      </c>
      <c r="I26" s="33">
        <v>12</v>
      </c>
      <c r="J26" s="21"/>
      <c r="K26" s="48"/>
      <c r="L26" s="5"/>
      <c r="M26" s="199"/>
      <c r="N26" s="199"/>
      <c r="O26" s="199"/>
      <c r="P26" s="8"/>
      <c r="Q26" s="200" t="s">
        <v>154</v>
      </c>
      <c r="R26" s="200"/>
      <c r="S26" s="200"/>
      <c r="T26" s="20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95">
        <v>42336</v>
      </c>
      <c r="AJ26" s="195"/>
      <c r="AK26" s="195"/>
      <c r="AL26" s="5"/>
      <c r="AM26" s="5"/>
      <c r="AN26" s="5"/>
    </row>
    <row r="27" spans="1:42" ht="18" customHeight="1" thickBot="1" x14ac:dyDescent="0.3">
      <c r="A27" s="5"/>
      <c r="B27" s="47">
        <v>7</v>
      </c>
      <c r="C27" s="30" t="s">
        <v>20</v>
      </c>
      <c r="D27" s="167" t="s">
        <v>182</v>
      </c>
      <c r="E27" s="169">
        <f>F27-G27</f>
        <v>26</v>
      </c>
      <c r="F27" s="54">
        <f t="shared" si="7"/>
        <v>36</v>
      </c>
      <c r="G27" s="186">
        <v>10</v>
      </c>
      <c r="H27" s="183">
        <v>16</v>
      </c>
      <c r="I27" s="21">
        <v>10</v>
      </c>
      <c r="J27" s="33"/>
      <c r="K27" s="49"/>
      <c r="L27" s="5"/>
      <c r="M27" s="201" t="s">
        <v>1</v>
      </c>
      <c r="N27" s="202" t="s">
        <v>2</v>
      </c>
      <c r="O27" s="203" t="s">
        <v>3</v>
      </c>
      <c r="P27" s="204" t="s">
        <v>4</v>
      </c>
      <c r="Q27" s="205" t="s">
        <v>5</v>
      </c>
      <c r="R27" s="205" t="s">
        <v>6</v>
      </c>
      <c r="S27" s="206" t="s">
        <v>7</v>
      </c>
      <c r="T27" s="206"/>
      <c r="U27" s="207" t="s">
        <v>8</v>
      </c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197" t="s">
        <v>9</v>
      </c>
      <c r="AJ27" s="197"/>
      <c r="AK27" s="197"/>
      <c r="AL27" s="5"/>
      <c r="AM27" s="5"/>
      <c r="AN27" s="5"/>
    </row>
    <row r="28" spans="1:42" ht="18" customHeight="1" thickBot="1" x14ac:dyDescent="0.3">
      <c r="A28" s="5"/>
      <c r="B28" s="47">
        <v>8</v>
      </c>
      <c r="C28" s="30" t="s">
        <v>20</v>
      </c>
      <c r="D28" s="167" t="s">
        <v>179</v>
      </c>
      <c r="E28" s="169">
        <f>F28-I28</f>
        <v>24</v>
      </c>
      <c r="F28" s="54">
        <f t="shared" si="7"/>
        <v>31</v>
      </c>
      <c r="G28" s="21">
        <v>12</v>
      </c>
      <c r="H28" s="21">
        <v>12</v>
      </c>
      <c r="I28" s="186">
        <v>7</v>
      </c>
      <c r="J28" s="21"/>
      <c r="K28" s="50"/>
      <c r="L28" s="5"/>
      <c r="M28" s="201"/>
      <c r="N28" s="202"/>
      <c r="O28" s="203"/>
      <c r="P28" s="204"/>
      <c r="Q28" s="205"/>
      <c r="R28" s="205"/>
      <c r="S28" s="9" t="s">
        <v>10</v>
      </c>
      <c r="T28" s="60" t="s">
        <v>11</v>
      </c>
      <c r="U28" s="11" t="s">
        <v>12</v>
      </c>
      <c r="V28" s="12" t="s">
        <v>1</v>
      </c>
      <c r="W28" s="63">
        <v>1</v>
      </c>
      <c r="X28" s="64">
        <v>2</v>
      </c>
      <c r="Y28" s="65">
        <v>3</v>
      </c>
      <c r="Z28" s="66">
        <v>4</v>
      </c>
      <c r="AA28" s="69">
        <v>5</v>
      </c>
      <c r="AB28" s="37" t="s">
        <v>13</v>
      </c>
      <c r="AC28" s="12" t="s">
        <v>1</v>
      </c>
      <c r="AD28" s="63">
        <v>1</v>
      </c>
      <c r="AE28" s="64">
        <v>2</v>
      </c>
      <c r="AF28" s="65">
        <v>3</v>
      </c>
      <c r="AG28" s="66">
        <v>4</v>
      </c>
      <c r="AH28" s="68">
        <v>5</v>
      </c>
      <c r="AI28" s="13" t="s">
        <v>14</v>
      </c>
      <c r="AJ28" s="14" t="s">
        <v>1</v>
      </c>
      <c r="AK28" s="15" t="s">
        <v>15</v>
      </c>
      <c r="AL28" s="5"/>
      <c r="AM28" s="5"/>
      <c r="AN28" s="5"/>
    </row>
    <row r="29" spans="1:42" ht="18" customHeight="1" x14ac:dyDescent="0.25">
      <c r="A29" s="5"/>
      <c r="B29" s="47">
        <v>9</v>
      </c>
      <c r="C29" s="30" t="s">
        <v>20</v>
      </c>
      <c r="D29" s="167" t="s">
        <v>28</v>
      </c>
      <c r="E29" s="169">
        <f>F29-H29</f>
        <v>23</v>
      </c>
      <c r="F29" s="54">
        <f t="shared" si="7"/>
        <v>31</v>
      </c>
      <c r="G29" s="21">
        <v>9</v>
      </c>
      <c r="H29" s="186">
        <v>8</v>
      </c>
      <c r="I29" s="21">
        <v>14</v>
      </c>
      <c r="J29" s="21"/>
      <c r="K29" s="50"/>
      <c r="L29" s="5"/>
      <c r="M29" s="16">
        <v>1</v>
      </c>
      <c r="N29" s="38">
        <f t="shared" ref="N29:N37" si="8">U29+AB29</f>
        <v>407.72</v>
      </c>
      <c r="O29" s="156" t="s">
        <v>21</v>
      </c>
      <c r="P29" s="21" t="s">
        <v>152</v>
      </c>
      <c r="Q29" s="21" t="s">
        <v>149</v>
      </c>
      <c r="R29" s="22">
        <v>23</v>
      </c>
      <c r="S29" s="143"/>
      <c r="T29" s="144"/>
      <c r="U29" s="188">
        <f>SUM(W29:AA29)</f>
        <v>204.05</v>
      </c>
      <c r="V29" s="18">
        <v>1</v>
      </c>
      <c r="W29" s="162">
        <v>40.049999999999997</v>
      </c>
      <c r="X29" s="131">
        <v>41</v>
      </c>
      <c r="Y29" s="160">
        <v>41</v>
      </c>
      <c r="Z29" s="131">
        <v>41</v>
      </c>
      <c r="AA29" s="131">
        <v>41</v>
      </c>
      <c r="AB29" s="187">
        <f>SUM(AD29:AH29)</f>
        <v>203.67000000000002</v>
      </c>
      <c r="AC29" s="18">
        <v>1</v>
      </c>
      <c r="AD29" s="162">
        <v>40</v>
      </c>
      <c r="AE29" s="132">
        <v>40.67</v>
      </c>
      <c r="AF29" s="161">
        <v>41</v>
      </c>
      <c r="AG29" s="132">
        <v>41</v>
      </c>
      <c r="AH29" s="132">
        <v>41</v>
      </c>
      <c r="AI29" s="44">
        <v>10.047000000000001</v>
      </c>
      <c r="AJ29" s="158">
        <v>2</v>
      </c>
      <c r="AK29" s="24">
        <f>AI29-$AI$30</f>
        <v>0.56400000000000006</v>
      </c>
      <c r="AL29" s="5"/>
      <c r="AM29" s="5"/>
      <c r="AN29" s="5"/>
    </row>
    <row r="30" spans="1:42" ht="18" customHeight="1" x14ac:dyDescent="0.25">
      <c r="A30" s="5"/>
      <c r="B30" s="47">
        <v>10</v>
      </c>
      <c r="C30" s="28" t="s">
        <v>29</v>
      </c>
      <c r="D30" s="167" t="s">
        <v>209</v>
      </c>
      <c r="E30" s="169">
        <f t="shared" ref="E30:E36" si="9">F30</f>
        <v>23</v>
      </c>
      <c r="F30" s="54">
        <f t="shared" si="7"/>
        <v>23</v>
      </c>
      <c r="G30" s="21"/>
      <c r="H30" s="21">
        <v>10</v>
      </c>
      <c r="I30" s="21">
        <v>13</v>
      </c>
      <c r="J30" s="21"/>
      <c r="K30" s="50"/>
      <c r="L30" s="5"/>
      <c r="M30" s="19">
        <v>2</v>
      </c>
      <c r="N30" s="38">
        <f t="shared" si="8"/>
        <v>405.69000000000005</v>
      </c>
      <c r="O30" s="114" t="s">
        <v>23</v>
      </c>
      <c r="P30" s="21" t="s">
        <v>152</v>
      </c>
      <c r="Q30" s="21" t="s">
        <v>149</v>
      </c>
      <c r="R30" s="22">
        <v>4</v>
      </c>
      <c r="S30" s="45">
        <f>$N$29-N30</f>
        <v>2.0299999999999727</v>
      </c>
      <c r="T30" s="144"/>
      <c r="U30" s="188">
        <f t="shared" ref="U30:U39" si="10">SUM(W30:AA30)</f>
        <v>202.77</v>
      </c>
      <c r="V30" s="25">
        <v>2</v>
      </c>
      <c r="W30" s="137">
        <v>40</v>
      </c>
      <c r="X30" s="132">
        <v>41</v>
      </c>
      <c r="Y30" s="159">
        <v>41.77</v>
      </c>
      <c r="Z30" s="77">
        <v>40</v>
      </c>
      <c r="AA30" s="78">
        <v>40</v>
      </c>
      <c r="AB30" s="187">
        <f t="shared" ref="AB30:AB39" si="11">SUM(AD30:AH30)</f>
        <v>202.92000000000002</v>
      </c>
      <c r="AC30" s="25">
        <v>2</v>
      </c>
      <c r="AD30" s="137">
        <v>40</v>
      </c>
      <c r="AE30" s="77">
        <v>40</v>
      </c>
      <c r="AF30" s="159">
        <v>42</v>
      </c>
      <c r="AG30" s="132">
        <v>40.92</v>
      </c>
      <c r="AH30" s="78">
        <v>40</v>
      </c>
      <c r="AI30" s="62">
        <v>9.4830000000000005</v>
      </c>
      <c r="AJ30" s="157">
        <v>1</v>
      </c>
      <c r="AK30" s="145"/>
      <c r="AL30" s="5"/>
      <c r="AM30" s="5"/>
      <c r="AN30" s="5"/>
    </row>
    <row r="31" spans="1:42" ht="18" customHeight="1" x14ac:dyDescent="0.25">
      <c r="A31" s="5"/>
      <c r="B31" s="47">
        <v>11</v>
      </c>
      <c r="C31" s="28" t="s">
        <v>76</v>
      </c>
      <c r="D31" s="167" t="s">
        <v>210</v>
      </c>
      <c r="E31" s="169">
        <f t="shared" si="9"/>
        <v>19</v>
      </c>
      <c r="F31" s="54">
        <f t="shared" si="7"/>
        <v>19</v>
      </c>
      <c r="G31" s="21"/>
      <c r="H31" s="21">
        <v>11</v>
      </c>
      <c r="I31" s="21">
        <v>8</v>
      </c>
      <c r="J31" s="21"/>
      <c r="K31" s="50"/>
      <c r="L31" s="5"/>
      <c r="M31" s="19">
        <v>3</v>
      </c>
      <c r="N31" s="38">
        <f t="shared" si="8"/>
        <v>392.96000000000004</v>
      </c>
      <c r="O31" s="20" t="s">
        <v>182</v>
      </c>
      <c r="P31" s="21" t="s">
        <v>183</v>
      </c>
      <c r="Q31" s="21" t="s">
        <v>149</v>
      </c>
      <c r="R31" s="21">
        <v>25</v>
      </c>
      <c r="S31" s="45">
        <f t="shared" ref="S31:S39" si="12">$N$29-N31</f>
        <v>14.759999999999991</v>
      </c>
      <c r="T31" s="42">
        <f>N30-N31</f>
        <v>12.730000000000018</v>
      </c>
      <c r="U31" s="141">
        <f t="shared" si="10"/>
        <v>196.99</v>
      </c>
      <c r="V31" s="26">
        <v>3</v>
      </c>
      <c r="W31" s="83">
        <v>38</v>
      </c>
      <c r="X31" s="77">
        <v>39.99</v>
      </c>
      <c r="Y31" s="77">
        <v>40</v>
      </c>
      <c r="Z31" s="163">
        <v>39</v>
      </c>
      <c r="AA31" s="78">
        <v>40</v>
      </c>
      <c r="AB31" s="142">
        <f t="shared" si="11"/>
        <v>195.97</v>
      </c>
      <c r="AC31" s="26">
        <v>3</v>
      </c>
      <c r="AD31" s="81">
        <v>38.97</v>
      </c>
      <c r="AE31" s="82">
        <v>39</v>
      </c>
      <c r="AF31" s="82">
        <v>39</v>
      </c>
      <c r="AG31" s="138">
        <v>40</v>
      </c>
      <c r="AH31" s="80">
        <v>39</v>
      </c>
      <c r="AI31" s="44">
        <v>10.291</v>
      </c>
      <c r="AJ31" s="26">
        <v>3</v>
      </c>
      <c r="AK31" s="24">
        <f t="shared" ref="AK31:AK39" si="13">AI31-$AI$30</f>
        <v>0.80799999999999983</v>
      </c>
      <c r="AL31" s="5"/>
      <c r="AM31" s="5"/>
      <c r="AN31" s="5"/>
    </row>
    <row r="32" spans="1:42" ht="18" customHeight="1" x14ac:dyDescent="0.25">
      <c r="A32" s="5"/>
      <c r="B32" s="47">
        <v>12</v>
      </c>
      <c r="C32" s="28" t="s">
        <v>77</v>
      </c>
      <c r="D32" s="167" t="s">
        <v>181</v>
      </c>
      <c r="E32" s="169">
        <f t="shared" si="9"/>
        <v>16</v>
      </c>
      <c r="F32" s="54">
        <f t="shared" si="7"/>
        <v>16</v>
      </c>
      <c r="G32" s="57">
        <v>16</v>
      </c>
      <c r="H32" s="21"/>
      <c r="I32" s="21"/>
      <c r="J32" s="21"/>
      <c r="K32" s="50"/>
      <c r="L32" s="5"/>
      <c r="M32" s="19">
        <v>4</v>
      </c>
      <c r="N32" s="38">
        <f t="shared" si="8"/>
        <v>391.14</v>
      </c>
      <c r="O32" s="20" t="s">
        <v>207</v>
      </c>
      <c r="P32" s="21" t="s">
        <v>183</v>
      </c>
      <c r="Q32" s="21" t="s">
        <v>149</v>
      </c>
      <c r="R32" s="22">
        <v>28</v>
      </c>
      <c r="S32" s="45">
        <f t="shared" si="12"/>
        <v>16.580000000000041</v>
      </c>
      <c r="T32" s="42">
        <f t="shared" ref="T32:T39" si="14">N31-N32</f>
        <v>1.82000000000005</v>
      </c>
      <c r="U32" s="141">
        <f t="shared" si="10"/>
        <v>196.57999999999998</v>
      </c>
      <c r="V32" s="23">
        <v>4</v>
      </c>
      <c r="W32" s="81">
        <v>39</v>
      </c>
      <c r="X32" s="77">
        <v>40</v>
      </c>
      <c r="Y32" s="82">
        <v>39</v>
      </c>
      <c r="Z32" s="85">
        <v>38</v>
      </c>
      <c r="AA32" s="132">
        <v>40.58</v>
      </c>
      <c r="AB32" s="142">
        <f t="shared" si="11"/>
        <v>194.56</v>
      </c>
      <c r="AC32" s="23">
        <v>4</v>
      </c>
      <c r="AD32" s="83">
        <v>38</v>
      </c>
      <c r="AE32" s="82">
        <v>39</v>
      </c>
      <c r="AF32" s="82">
        <v>39</v>
      </c>
      <c r="AG32" s="85">
        <v>38</v>
      </c>
      <c r="AH32" s="132">
        <v>40.56</v>
      </c>
      <c r="AI32" s="44">
        <v>10.36</v>
      </c>
      <c r="AJ32" s="23">
        <v>4</v>
      </c>
      <c r="AK32" s="24">
        <f t="shared" si="13"/>
        <v>0.87699999999999889</v>
      </c>
      <c r="AL32" s="5"/>
      <c r="AM32" s="5"/>
      <c r="AN32" s="5"/>
    </row>
    <row r="33" spans="1:40" ht="18" customHeight="1" x14ac:dyDescent="0.25">
      <c r="A33" s="5"/>
      <c r="B33" s="47">
        <v>13</v>
      </c>
      <c r="C33" s="36" t="s">
        <v>27</v>
      </c>
      <c r="D33" s="167" t="s">
        <v>215</v>
      </c>
      <c r="E33" s="169">
        <f t="shared" si="9"/>
        <v>15</v>
      </c>
      <c r="F33" s="54">
        <f t="shared" si="7"/>
        <v>15</v>
      </c>
      <c r="G33" s="21"/>
      <c r="H33" s="21"/>
      <c r="I33" s="21">
        <v>15</v>
      </c>
      <c r="J33" s="21"/>
      <c r="K33" s="50"/>
      <c r="L33" s="5"/>
      <c r="M33" s="19">
        <v>5</v>
      </c>
      <c r="N33" s="38">
        <f t="shared" si="8"/>
        <v>383.4</v>
      </c>
      <c r="O33" s="20" t="s">
        <v>184</v>
      </c>
      <c r="P33" s="21" t="s">
        <v>152</v>
      </c>
      <c r="Q33" s="21" t="s">
        <v>149</v>
      </c>
      <c r="R33" s="22">
        <v>1</v>
      </c>
      <c r="S33" s="45">
        <f t="shared" si="12"/>
        <v>24.32000000000005</v>
      </c>
      <c r="T33" s="42">
        <f t="shared" si="14"/>
        <v>7.7400000000000091</v>
      </c>
      <c r="U33" s="141">
        <f t="shared" si="10"/>
        <v>191.35</v>
      </c>
      <c r="V33" s="23">
        <v>5</v>
      </c>
      <c r="W33" s="83">
        <v>38</v>
      </c>
      <c r="X33" s="82">
        <v>39.35</v>
      </c>
      <c r="Y33" s="85">
        <v>38</v>
      </c>
      <c r="Z33" s="85">
        <v>38</v>
      </c>
      <c r="AA33" s="84">
        <v>38</v>
      </c>
      <c r="AB33" s="142">
        <f t="shared" si="11"/>
        <v>192.05</v>
      </c>
      <c r="AC33" s="23">
        <v>5</v>
      </c>
      <c r="AD33" s="83">
        <v>38</v>
      </c>
      <c r="AE33" s="85">
        <v>38</v>
      </c>
      <c r="AF33" s="77">
        <v>40.049999999999997</v>
      </c>
      <c r="AG33" s="82">
        <v>39</v>
      </c>
      <c r="AH33" s="72">
        <v>37</v>
      </c>
      <c r="AI33" s="44">
        <v>10.891</v>
      </c>
      <c r="AJ33" s="23">
        <v>7</v>
      </c>
      <c r="AK33" s="24">
        <f t="shared" si="13"/>
        <v>1.4079999999999995</v>
      </c>
      <c r="AL33" s="5"/>
      <c r="AM33" s="5"/>
      <c r="AN33" s="5"/>
    </row>
    <row r="34" spans="1:40" ht="18" customHeight="1" x14ac:dyDescent="0.25">
      <c r="A34" s="5"/>
      <c r="B34" s="47">
        <v>14</v>
      </c>
      <c r="C34" s="30" t="s">
        <v>79</v>
      </c>
      <c r="D34" s="167" t="s">
        <v>147</v>
      </c>
      <c r="E34" s="169">
        <f t="shared" si="9"/>
        <v>11</v>
      </c>
      <c r="F34" s="54">
        <f t="shared" si="7"/>
        <v>11</v>
      </c>
      <c r="G34" s="21">
        <v>11</v>
      </c>
      <c r="H34" s="21"/>
      <c r="I34" s="21"/>
      <c r="J34" s="21"/>
      <c r="K34" s="50"/>
      <c r="L34" s="5"/>
      <c r="M34" s="19">
        <v>6</v>
      </c>
      <c r="N34" s="38">
        <f t="shared" si="8"/>
        <v>375.27</v>
      </c>
      <c r="O34" s="20" t="s">
        <v>180</v>
      </c>
      <c r="P34" s="21" t="s">
        <v>183</v>
      </c>
      <c r="Q34" s="21" t="s">
        <v>149</v>
      </c>
      <c r="R34" s="22">
        <v>22</v>
      </c>
      <c r="S34" s="45">
        <f t="shared" si="12"/>
        <v>32.450000000000045</v>
      </c>
      <c r="T34" s="42">
        <f t="shared" si="14"/>
        <v>8.1299999999999955</v>
      </c>
      <c r="U34" s="141">
        <f t="shared" si="10"/>
        <v>184.05</v>
      </c>
      <c r="V34" s="23">
        <v>6</v>
      </c>
      <c r="W34" s="81">
        <v>39</v>
      </c>
      <c r="X34" s="71">
        <v>31</v>
      </c>
      <c r="Y34" s="85">
        <v>38</v>
      </c>
      <c r="Z34" s="85">
        <v>38.049999999999997</v>
      </c>
      <c r="AA34" s="84">
        <v>38</v>
      </c>
      <c r="AB34" s="142">
        <f t="shared" si="11"/>
        <v>191.22</v>
      </c>
      <c r="AC34" s="23">
        <v>6</v>
      </c>
      <c r="AD34" s="83">
        <v>38</v>
      </c>
      <c r="AE34" s="85">
        <v>38.22</v>
      </c>
      <c r="AF34" s="85">
        <v>38</v>
      </c>
      <c r="AG34" s="82">
        <v>39</v>
      </c>
      <c r="AH34" s="84">
        <v>38</v>
      </c>
      <c r="AI34" s="44">
        <v>10.526</v>
      </c>
      <c r="AJ34" s="23">
        <v>5</v>
      </c>
      <c r="AK34" s="24">
        <f t="shared" si="13"/>
        <v>1.0429999999999993</v>
      </c>
      <c r="AL34" s="5"/>
      <c r="AM34" s="5"/>
      <c r="AN34" s="5"/>
    </row>
    <row r="35" spans="1:40" ht="18" customHeight="1" x14ac:dyDescent="0.25">
      <c r="A35" s="5"/>
      <c r="B35" s="47">
        <v>15</v>
      </c>
      <c r="C35" s="30" t="s">
        <v>22</v>
      </c>
      <c r="D35" s="20" t="s">
        <v>208</v>
      </c>
      <c r="E35" s="169">
        <f t="shared" si="9"/>
        <v>9</v>
      </c>
      <c r="F35" s="54">
        <f t="shared" si="7"/>
        <v>9</v>
      </c>
      <c r="G35" s="21"/>
      <c r="H35" s="21">
        <v>9</v>
      </c>
      <c r="I35" s="21"/>
      <c r="J35" s="21"/>
      <c r="K35" s="48"/>
      <c r="L35" s="5"/>
      <c r="M35" s="19">
        <v>7</v>
      </c>
      <c r="N35" s="38">
        <f t="shared" si="8"/>
        <v>372.12</v>
      </c>
      <c r="O35" s="20" t="s">
        <v>179</v>
      </c>
      <c r="P35" s="21" t="s">
        <v>183</v>
      </c>
      <c r="Q35" s="21" t="s">
        <v>149</v>
      </c>
      <c r="R35" s="22">
        <v>31</v>
      </c>
      <c r="S35" s="45">
        <f t="shared" si="12"/>
        <v>35.600000000000023</v>
      </c>
      <c r="T35" s="42">
        <f t="shared" si="14"/>
        <v>3.1499999999999773</v>
      </c>
      <c r="U35" s="141">
        <f t="shared" si="10"/>
        <v>183.97</v>
      </c>
      <c r="V35" s="23">
        <v>7</v>
      </c>
      <c r="W35" s="70">
        <v>35</v>
      </c>
      <c r="X35" s="71">
        <v>36</v>
      </c>
      <c r="Y35" s="85">
        <v>38</v>
      </c>
      <c r="Z35" s="71">
        <v>37</v>
      </c>
      <c r="AA35" s="84">
        <v>37.97</v>
      </c>
      <c r="AB35" s="142">
        <f t="shared" si="11"/>
        <v>188.15</v>
      </c>
      <c r="AC35" s="23">
        <v>7</v>
      </c>
      <c r="AD35" s="70">
        <v>37</v>
      </c>
      <c r="AE35" s="71">
        <v>37</v>
      </c>
      <c r="AF35" s="85">
        <v>38</v>
      </c>
      <c r="AG35" s="85">
        <v>38.15</v>
      </c>
      <c r="AH35" s="84">
        <v>38</v>
      </c>
      <c r="AI35" s="44">
        <v>10.79</v>
      </c>
      <c r="AJ35" s="23">
        <v>6</v>
      </c>
      <c r="AK35" s="24">
        <f t="shared" si="13"/>
        <v>1.3069999999999986</v>
      </c>
      <c r="AL35" s="5"/>
      <c r="AM35" s="5"/>
      <c r="AN35" s="5"/>
    </row>
    <row r="36" spans="1:40" ht="18" customHeight="1" x14ac:dyDescent="0.25">
      <c r="A36" s="5"/>
      <c r="B36" s="47">
        <v>16</v>
      </c>
      <c r="C36" s="36" t="s">
        <v>27</v>
      </c>
      <c r="D36" s="20" t="s">
        <v>216</v>
      </c>
      <c r="E36" s="169">
        <f t="shared" si="9"/>
        <v>6</v>
      </c>
      <c r="F36" s="103">
        <f t="shared" si="7"/>
        <v>6</v>
      </c>
      <c r="G36" s="104"/>
      <c r="H36" s="104"/>
      <c r="I36" s="104">
        <v>6</v>
      </c>
      <c r="J36" s="105"/>
      <c r="K36" s="106"/>
      <c r="L36" s="5"/>
      <c r="M36" s="19">
        <v>8</v>
      </c>
      <c r="N36" s="38">
        <f t="shared" si="8"/>
        <v>361.32</v>
      </c>
      <c r="O36" s="20" t="s">
        <v>210</v>
      </c>
      <c r="P36" s="21" t="s">
        <v>212</v>
      </c>
      <c r="Q36" s="21" t="s">
        <v>149</v>
      </c>
      <c r="R36" s="22">
        <v>5</v>
      </c>
      <c r="S36" s="45">
        <f t="shared" si="12"/>
        <v>46.400000000000034</v>
      </c>
      <c r="T36" s="42">
        <f t="shared" si="14"/>
        <v>10.800000000000011</v>
      </c>
      <c r="U36" s="141">
        <f t="shared" si="10"/>
        <v>181.24</v>
      </c>
      <c r="V36" s="23">
        <v>9</v>
      </c>
      <c r="W36" s="70">
        <v>35</v>
      </c>
      <c r="X36" s="71">
        <v>35</v>
      </c>
      <c r="Y36" s="71">
        <v>37</v>
      </c>
      <c r="Z36" s="71">
        <v>37.24</v>
      </c>
      <c r="AA36" s="72">
        <v>37</v>
      </c>
      <c r="AB36" s="142">
        <f t="shared" si="11"/>
        <v>180.07999999999998</v>
      </c>
      <c r="AC36" s="23">
        <v>9</v>
      </c>
      <c r="AD36" s="70">
        <v>35</v>
      </c>
      <c r="AE36" s="71">
        <v>35</v>
      </c>
      <c r="AF36" s="71">
        <v>36</v>
      </c>
      <c r="AG36" s="71">
        <v>37</v>
      </c>
      <c r="AH36" s="72">
        <v>37.08</v>
      </c>
      <c r="AI36" s="44">
        <v>11.292</v>
      </c>
      <c r="AJ36" s="23">
        <v>10</v>
      </c>
      <c r="AK36" s="24">
        <f t="shared" si="13"/>
        <v>1.8089999999999993</v>
      </c>
      <c r="AL36" s="5"/>
      <c r="AM36" s="5"/>
      <c r="AN36" s="5"/>
    </row>
    <row r="37" spans="1:40" ht="18" customHeight="1" x14ac:dyDescent="0.25">
      <c r="A37" s="5"/>
      <c r="B37" s="5"/>
      <c r="C37" s="5"/>
      <c r="D37" s="5"/>
      <c r="E37" s="28" t="s">
        <v>76</v>
      </c>
      <c r="F37" s="28" t="s">
        <v>18</v>
      </c>
      <c r="G37" s="28" t="s">
        <v>29</v>
      </c>
      <c r="H37" s="29" t="s">
        <v>19</v>
      </c>
      <c r="I37" s="30" t="s">
        <v>22</v>
      </c>
      <c r="J37" s="30" t="s">
        <v>20</v>
      </c>
      <c r="K37" s="36" t="s">
        <v>27</v>
      </c>
      <c r="L37" s="5"/>
      <c r="M37" s="19">
        <v>9</v>
      </c>
      <c r="N37" s="38">
        <f t="shared" si="8"/>
        <v>359.52</v>
      </c>
      <c r="O37" s="20" t="s">
        <v>209</v>
      </c>
      <c r="P37" s="21" t="s">
        <v>183</v>
      </c>
      <c r="Q37" s="21" t="s">
        <v>149</v>
      </c>
      <c r="R37" s="22">
        <v>12</v>
      </c>
      <c r="S37" s="45">
        <f t="shared" si="12"/>
        <v>48.200000000000045</v>
      </c>
      <c r="T37" s="42">
        <f t="shared" si="14"/>
        <v>1.8000000000000114</v>
      </c>
      <c r="U37" s="141">
        <f t="shared" si="10"/>
        <v>179.84</v>
      </c>
      <c r="V37" s="23">
        <v>10</v>
      </c>
      <c r="W37" s="70">
        <v>35</v>
      </c>
      <c r="X37" s="71">
        <v>35</v>
      </c>
      <c r="Y37" s="71">
        <v>36.840000000000003</v>
      </c>
      <c r="Z37" s="71">
        <v>36</v>
      </c>
      <c r="AA37" s="72">
        <v>37</v>
      </c>
      <c r="AB37" s="142">
        <f t="shared" si="11"/>
        <v>179.68</v>
      </c>
      <c r="AC37" s="23">
        <v>10</v>
      </c>
      <c r="AD37" s="70">
        <v>35</v>
      </c>
      <c r="AE37" s="71">
        <v>35</v>
      </c>
      <c r="AF37" s="71">
        <v>36.68</v>
      </c>
      <c r="AG37" s="71">
        <v>36</v>
      </c>
      <c r="AH37" s="72">
        <v>37</v>
      </c>
      <c r="AI37" s="44">
        <v>11.054</v>
      </c>
      <c r="AJ37" s="23">
        <v>8</v>
      </c>
      <c r="AK37" s="24">
        <f t="shared" si="13"/>
        <v>1.5709999999999997</v>
      </c>
      <c r="AL37" s="5"/>
      <c r="AM37" s="5"/>
      <c r="AN37" s="5"/>
    </row>
    <row r="38" spans="1:40" ht="18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7"/>
      <c r="M38" s="19">
        <v>10</v>
      </c>
      <c r="N38" s="38">
        <f>U38+AB38-11.26</f>
        <v>357.97</v>
      </c>
      <c r="O38" s="20" t="s">
        <v>208</v>
      </c>
      <c r="P38" s="41" t="s">
        <v>212</v>
      </c>
      <c r="Q38" s="21" t="s">
        <v>149</v>
      </c>
      <c r="R38" s="22">
        <v>18</v>
      </c>
      <c r="S38" s="45">
        <f t="shared" si="12"/>
        <v>49.75</v>
      </c>
      <c r="T38" s="42">
        <f t="shared" si="14"/>
        <v>1.5499999999999545</v>
      </c>
      <c r="U38" s="141">
        <f t="shared" si="10"/>
        <v>183.37</v>
      </c>
      <c r="V38" s="23">
        <v>8</v>
      </c>
      <c r="W38" s="73">
        <v>35.369999999999997</v>
      </c>
      <c r="X38" s="74">
        <v>37</v>
      </c>
      <c r="Y38" s="74">
        <v>37</v>
      </c>
      <c r="Z38" s="74">
        <v>37</v>
      </c>
      <c r="AA38" s="75">
        <v>37</v>
      </c>
      <c r="AB38" s="142">
        <f t="shared" si="11"/>
        <v>185.86</v>
      </c>
      <c r="AC38" s="23">
        <v>8</v>
      </c>
      <c r="AD38" s="73">
        <v>35.86</v>
      </c>
      <c r="AE38" s="74">
        <v>37</v>
      </c>
      <c r="AF38" s="74">
        <v>37</v>
      </c>
      <c r="AG38" s="140">
        <v>38</v>
      </c>
      <c r="AH38" s="164">
        <v>38</v>
      </c>
      <c r="AI38" s="44">
        <v>11.095000000000001</v>
      </c>
      <c r="AJ38" s="23">
        <v>9</v>
      </c>
      <c r="AK38" s="24">
        <f t="shared" si="13"/>
        <v>1.6120000000000001</v>
      </c>
      <c r="AL38" s="5"/>
      <c r="AM38" s="5"/>
      <c r="AN38" s="5"/>
    </row>
    <row r="39" spans="1:40" ht="18" customHeight="1" x14ac:dyDescent="0.25">
      <c r="A39" s="5"/>
      <c r="B39" s="231" t="s">
        <v>157</v>
      </c>
      <c r="C39" s="231"/>
      <c r="D39" s="231"/>
      <c r="E39" s="231"/>
      <c r="F39" s="231"/>
      <c r="G39" s="5"/>
      <c r="H39" s="5"/>
      <c r="I39" s="5"/>
      <c r="J39" s="5"/>
      <c r="K39" s="5"/>
      <c r="L39" s="5"/>
      <c r="M39" s="19">
        <v>11</v>
      </c>
      <c r="N39" s="38">
        <f t="shared" ref="N39" si="15">U39+AB39</f>
        <v>356.31</v>
      </c>
      <c r="O39" s="20" t="s">
        <v>28</v>
      </c>
      <c r="P39" s="41" t="s">
        <v>211</v>
      </c>
      <c r="Q39" s="21" t="s">
        <v>149</v>
      </c>
      <c r="R39" s="22">
        <v>40</v>
      </c>
      <c r="S39" s="45">
        <f t="shared" si="12"/>
        <v>51.410000000000025</v>
      </c>
      <c r="T39" s="42">
        <f t="shared" si="14"/>
        <v>1.660000000000025</v>
      </c>
      <c r="U39" s="141">
        <f t="shared" si="10"/>
        <v>176.99</v>
      </c>
      <c r="V39" s="23">
        <v>11</v>
      </c>
      <c r="W39" s="73">
        <v>35</v>
      </c>
      <c r="X39" s="74">
        <v>35</v>
      </c>
      <c r="Y39" s="74">
        <v>36</v>
      </c>
      <c r="Z39" s="74">
        <v>35</v>
      </c>
      <c r="AA39" s="75">
        <v>35.99</v>
      </c>
      <c r="AB39" s="142">
        <f t="shared" si="11"/>
        <v>179.32</v>
      </c>
      <c r="AC39" s="23">
        <v>11</v>
      </c>
      <c r="AD39" s="73">
        <v>35</v>
      </c>
      <c r="AE39" s="74">
        <v>34</v>
      </c>
      <c r="AF39" s="74">
        <v>37</v>
      </c>
      <c r="AG39" s="74">
        <v>36</v>
      </c>
      <c r="AH39" s="75">
        <v>37.32</v>
      </c>
      <c r="AI39" s="44">
        <v>11.365</v>
      </c>
      <c r="AJ39" s="23">
        <v>11</v>
      </c>
      <c r="AK39" s="24">
        <f t="shared" si="13"/>
        <v>1.8819999999999997</v>
      </c>
      <c r="AL39" s="5"/>
      <c r="AM39" s="5"/>
      <c r="AN39" s="5"/>
    </row>
    <row r="40" spans="1:40" ht="18" customHeight="1" thickBot="1" x14ac:dyDescent="0.3">
      <c r="A40" s="5"/>
      <c r="B40" s="232"/>
      <c r="C40" s="232"/>
      <c r="D40" s="232"/>
      <c r="E40" s="232"/>
      <c r="F40" s="23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26" t="s">
        <v>213</v>
      </c>
      <c r="AC40" s="226"/>
      <c r="AD40" s="226"/>
      <c r="AE40" s="226"/>
      <c r="AF40" s="226"/>
      <c r="AG40" s="226"/>
      <c r="AH40" s="226"/>
      <c r="AI40" s="34">
        <f>AVERAGE(AI29:AI39)</f>
        <v>10.654</v>
      </c>
      <c r="AJ40" s="5"/>
      <c r="AK40" s="5"/>
      <c r="AL40" s="5"/>
      <c r="AM40" s="5"/>
      <c r="AN40" s="5"/>
    </row>
    <row r="41" spans="1:40" ht="18" customHeight="1" thickBot="1" x14ac:dyDescent="0.3">
      <c r="A41" s="5"/>
      <c r="B41" s="235" t="s">
        <v>1</v>
      </c>
      <c r="C41" s="236"/>
      <c r="D41" s="210" t="s">
        <v>3</v>
      </c>
      <c r="E41" s="212" t="s">
        <v>167</v>
      </c>
      <c r="F41" s="214" t="s">
        <v>16</v>
      </c>
      <c r="G41" s="233" t="s">
        <v>17</v>
      </c>
      <c r="H41" s="233"/>
      <c r="I41" s="233"/>
      <c r="J41" s="233"/>
      <c r="K41" s="23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209" t="s">
        <v>25</v>
      </c>
      <c r="AC41" s="209"/>
      <c r="AD41" s="209"/>
      <c r="AE41" s="209"/>
      <c r="AF41" s="209"/>
      <c r="AG41" s="209"/>
      <c r="AH41" s="209"/>
      <c r="AI41" s="35">
        <f>120/AI40</f>
        <v>11.263375258119016</v>
      </c>
      <c r="AJ41" s="5"/>
      <c r="AK41" s="5"/>
      <c r="AL41" s="5"/>
      <c r="AM41" s="5"/>
      <c r="AN41" s="5"/>
    </row>
    <row r="42" spans="1:40" ht="18" customHeight="1" thickBot="1" x14ac:dyDescent="0.3">
      <c r="A42" s="5"/>
      <c r="B42" s="237"/>
      <c r="C42" s="238"/>
      <c r="D42" s="211"/>
      <c r="E42" s="213"/>
      <c r="F42" s="215"/>
      <c r="G42" s="90">
        <v>42308</v>
      </c>
      <c r="H42" s="123">
        <v>42336</v>
      </c>
      <c r="I42" s="91">
        <v>42357</v>
      </c>
      <c r="J42" s="115">
        <v>42020</v>
      </c>
      <c r="K42" s="116">
        <v>42048</v>
      </c>
      <c r="L42" s="5"/>
      <c r="M42" s="220" t="s">
        <v>172</v>
      </c>
      <c r="N42" s="220"/>
      <c r="O42" s="22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5"/>
      <c r="AM42" s="5"/>
      <c r="AN42" s="5"/>
    </row>
    <row r="43" spans="1:40" ht="18" customHeight="1" thickBot="1" x14ac:dyDescent="0.3">
      <c r="A43" s="5"/>
      <c r="B43" s="95">
        <v>1</v>
      </c>
      <c r="C43" s="29" t="s">
        <v>19</v>
      </c>
      <c r="D43" s="96" t="s">
        <v>28</v>
      </c>
      <c r="E43" s="97">
        <f>F43</f>
        <v>16</v>
      </c>
      <c r="F43" s="98">
        <f>SUM(G43:K43)</f>
        <v>16</v>
      </c>
      <c r="G43" s="117">
        <v>16</v>
      </c>
      <c r="H43" s="99"/>
      <c r="I43" s="99"/>
      <c r="J43" s="121"/>
      <c r="K43" s="100"/>
      <c r="L43" s="5"/>
      <c r="M43" s="220"/>
      <c r="N43" s="220"/>
      <c r="O43" s="220"/>
      <c r="P43" s="8"/>
      <c r="Q43" s="200" t="s">
        <v>173</v>
      </c>
      <c r="R43" s="200"/>
      <c r="S43" s="200"/>
      <c r="T43" s="20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195">
        <v>42338</v>
      </c>
      <c r="AJ43" s="195"/>
      <c r="AK43" s="195"/>
      <c r="AL43" s="5"/>
      <c r="AM43" s="5"/>
      <c r="AN43" s="5"/>
    </row>
    <row r="44" spans="1:40" ht="18" customHeight="1" thickBot="1" x14ac:dyDescent="0.3">
      <c r="A44" s="5"/>
      <c r="B44" s="47">
        <v>2</v>
      </c>
      <c r="C44" s="36"/>
      <c r="D44" s="20"/>
      <c r="E44" s="55"/>
      <c r="F44" s="54"/>
      <c r="G44" s="21"/>
      <c r="H44" s="21"/>
      <c r="I44" s="21"/>
      <c r="J44" s="31"/>
      <c r="K44" s="48"/>
      <c r="L44" s="5"/>
      <c r="M44" s="201" t="s">
        <v>1</v>
      </c>
      <c r="N44" s="202" t="s">
        <v>2</v>
      </c>
      <c r="O44" s="203" t="s">
        <v>3</v>
      </c>
      <c r="P44" s="204" t="s">
        <v>4</v>
      </c>
      <c r="Q44" s="205" t="s">
        <v>5</v>
      </c>
      <c r="R44" s="205" t="s">
        <v>6</v>
      </c>
      <c r="S44" s="206" t="s">
        <v>7</v>
      </c>
      <c r="T44" s="224"/>
      <c r="U44" s="221" t="s">
        <v>8</v>
      </c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3"/>
      <c r="AI44" s="196" t="s">
        <v>9</v>
      </c>
      <c r="AJ44" s="197"/>
      <c r="AK44" s="197"/>
      <c r="AL44" s="5"/>
      <c r="AM44" s="5"/>
      <c r="AN44" s="5"/>
    </row>
    <row r="45" spans="1:40" ht="18" customHeight="1" thickBot="1" x14ac:dyDescent="0.3">
      <c r="A45" s="5"/>
      <c r="B45" s="47">
        <v>3</v>
      </c>
      <c r="C45" s="36"/>
      <c r="D45" s="20"/>
      <c r="E45" s="55"/>
      <c r="F45" s="54"/>
      <c r="G45" s="21"/>
      <c r="H45" s="21"/>
      <c r="I45" s="21"/>
      <c r="J45" s="17"/>
      <c r="K45" s="48"/>
      <c r="L45" s="5"/>
      <c r="M45" s="201"/>
      <c r="N45" s="202"/>
      <c r="O45" s="203"/>
      <c r="P45" s="204"/>
      <c r="Q45" s="205"/>
      <c r="R45" s="205"/>
      <c r="S45" s="9" t="s">
        <v>10</v>
      </c>
      <c r="T45" s="124" t="s">
        <v>11</v>
      </c>
      <c r="U45" s="126" t="s">
        <v>12</v>
      </c>
      <c r="V45" s="12" t="s">
        <v>1</v>
      </c>
      <c r="W45" s="63">
        <v>1</v>
      </c>
      <c r="X45" s="64">
        <v>2</v>
      </c>
      <c r="Y45" s="65">
        <v>3</v>
      </c>
      <c r="Z45" s="66">
        <v>4</v>
      </c>
      <c r="AA45" s="67">
        <v>5</v>
      </c>
      <c r="AB45" s="11" t="s">
        <v>13</v>
      </c>
      <c r="AC45" s="12" t="s">
        <v>1</v>
      </c>
      <c r="AD45" s="63">
        <v>1</v>
      </c>
      <c r="AE45" s="64">
        <v>2</v>
      </c>
      <c r="AF45" s="65">
        <v>3</v>
      </c>
      <c r="AG45" s="66">
        <v>4</v>
      </c>
      <c r="AH45" s="127">
        <v>5</v>
      </c>
      <c r="AI45" s="43" t="s">
        <v>14</v>
      </c>
      <c r="AJ45" s="14" t="s">
        <v>1</v>
      </c>
      <c r="AK45" s="15" t="s">
        <v>15</v>
      </c>
      <c r="AL45" s="5"/>
      <c r="AM45" s="5"/>
      <c r="AN45" s="5"/>
    </row>
    <row r="46" spans="1:40" ht="18" customHeight="1" x14ac:dyDescent="0.25">
      <c r="A46" s="5"/>
      <c r="B46" s="47">
        <v>4</v>
      </c>
      <c r="C46" s="36"/>
      <c r="D46" s="20"/>
      <c r="E46" s="55"/>
      <c r="F46" s="54"/>
      <c r="G46" s="46"/>
      <c r="H46" s="21"/>
      <c r="I46" s="21"/>
      <c r="J46" s="21"/>
      <c r="K46" s="48"/>
      <c r="L46" s="5"/>
      <c r="M46" s="16">
        <v>1</v>
      </c>
      <c r="N46" s="38">
        <f t="shared" ref="N46:N55" si="16">U46+AB46</f>
        <v>513.67000000000007</v>
      </c>
      <c r="O46" s="96" t="s">
        <v>23</v>
      </c>
      <c r="P46" s="21" t="s">
        <v>152</v>
      </c>
      <c r="Q46" s="21" t="s">
        <v>149</v>
      </c>
      <c r="R46" s="22">
        <v>1</v>
      </c>
      <c r="S46" s="143"/>
      <c r="T46" s="144"/>
      <c r="U46" s="188">
        <f t="shared" ref="U46:U55" si="17">SUM(W46:AA46)</f>
        <v>256.3</v>
      </c>
      <c r="V46" s="18">
        <v>1</v>
      </c>
      <c r="W46" s="129">
        <v>52</v>
      </c>
      <c r="X46" s="131">
        <v>51</v>
      </c>
      <c r="Y46" s="130">
        <v>52.3</v>
      </c>
      <c r="Z46" s="131">
        <v>51</v>
      </c>
      <c r="AA46" s="79">
        <v>50</v>
      </c>
      <c r="AB46" s="187">
        <f t="shared" ref="AB46:AB55" si="18">SUM(AD46:AH46)</f>
        <v>257.37</v>
      </c>
      <c r="AC46" s="18">
        <v>1</v>
      </c>
      <c r="AD46" s="133">
        <v>51</v>
      </c>
      <c r="AE46" s="130">
        <v>52.37</v>
      </c>
      <c r="AF46" s="130">
        <v>52</v>
      </c>
      <c r="AG46" s="131">
        <v>51</v>
      </c>
      <c r="AH46" s="136">
        <v>51</v>
      </c>
      <c r="AI46" s="62">
        <v>7.83</v>
      </c>
      <c r="AJ46" s="18">
        <v>1</v>
      </c>
      <c r="AK46" s="145"/>
      <c r="AL46" s="5"/>
      <c r="AM46" s="5"/>
      <c r="AN46" s="5"/>
    </row>
    <row r="47" spans="1:40" ht="18" customHeight="1" x14ac:dyDescent="0.25">
      <c r="A47" s="5"/>
      <c r="B47" s="101">
        <v>5</v>
      </c>
      <c r="C47" s="102"/>
      <c r="D47" s="118"/>
      <c r="E47" s="55"/>
      <c r="F47" s="103"/>
      <c r="G47" s="119"/>
      <c r="H47" s="104"/>
      <c r="I47" s="104"/>
      <c r="J47" s="104"/>
      <c r="K47" s="120"/>
      <c r="L47" s="5"/>
      <c r="M47" s="19">
        <v>2</v>
      </c>
      <c r="N47" s="38">
        <f t="shared" si="16"/>
        <v>504.75</v>
      </c>
      <c r="O47" s="20" t="s">
        <v>21</v>
      </c>
      <c r="P47" s="21" t="s">
        <v>152</v>
      </c>
      <c r="Q47" s="21" t="s">
        <v>149</v>
      </c>
      <c r="R47" s="22">
        <v>25</v>
      </c>
      <c r="S47" s="45">
        <f t="shared" ref="S47:S55" si="19">$N$46-N47</f>
        <v>8.9200000000000728</v>
      </c>
      <c r="T47" s="144"/>
      <c r="U47" s="188">
        <f t="shared" si="17"/>
        <v>251.25</v>
      </c>
      <c r="V47" s="25">
        <v>2</v>
      </c>
      <c r="W47" s="137">
        <v>50.25</v>
      </c>
      <c r="X47" s="77">
        <v>50</v>
      </c>
      <c r="Y47" s="132">
        <v>51</v>
      </c>
      <c r="Z47" s="132">
        <v>51</v>
      </c>
      <c r="AA47" s="80">
        <v>49</v>
      </c>
      <c r="AB47" s="187">
        <f t="shared" si="18"/>
        <v>253.5</v>
      </c>
      <c r="AC47" s="25">
        <v>2</v>
      </c>
      <c r="AD47" s="134">
        <v>51</v>
      </c>
      <c r="AE47" s="132">
        <v>51</v>
      </c>
      <c r="AF47" s="132">
        <v>51</v>
      </c>
      <c r="AG47" s="132">
        <v>50.5</v>
      </c>
      <c r="AH47" s="78">
        <v>50</v>
      </c>
      <c r="AI47" s="58">
        <v>7.9249999999999998</v>
      </c>
      <c r="AJ47" s="25">
        <v>2</v>
      </c>
      <c r="AK47" s="53">
        <f t="shared" ref="AK47:AK55" si="20">AI47-$AI$46</f>
        <v>9.4999999999999751E-2</v>
      </c>
      <c r="AL47" s="5"/>
      <c r="AM47" s="5"/>
      <c r="AN47" s="5"/>
    </row>
    <row r="48" spans="1:40" ht="18" customHeight="1" x14ac:dyDescent="0.25">
      <c r="A48" s="5"/>
      <c r="B48" s="5"/>
      <c r="C48" s="5"/>
      <c r="D48" s="5"/>
      <c r="E48" s="5"/>
      <c r="F48" s="28" t="s">
        <v>77</v>
      </c>
      <c r="G48" s="28" t="s">
        <v>78</v>
      </c>
      <c r="H48" s="29" t="s">
        <v>19</v>
      </c>
      <c r="I48" s="30" t="s">
        <v>79</v>
      </c>
      <c r="J48" s="30" t="s">
        <v>158</v>
      </c>
      <c r="K48" s="36" t="s">
        <v>27</v>
      </c>
      <c r="L48" s="5"/>
      <c r="M48" s="19">
        <v>3</v>
      </c>
      <c r="N48" s="38">
        <f t="shared" si="16"/>
        <v>496.33000000000004</v>
      </c>
      <c r="O48" s="20" t="s">
        <v>181</v>
      </c>
      <c r="P48" s="21" t="s">
        <v>183</v>
      </c>
      <c r="Q48" s="21" t="s">
        <v>149</v>
      </c>
      <c r="R48" s="21">
        <v>18</v>
      </c>
      <c r="S48" s="45">
        <f t="shared" si="19"/>
        <v>17.340000000000032</v>
      </c>
      <c r="T48" s="125">
        <f t="shared" ref="T48:T55" si="21">N47-N48</f>
        <v>8.4199999999999591</v>
      </c>
      <c r="U48" s="141">
        <f t="shared" si="17"/>
        <v>248.77</v>
      </c>
      <c r="V48" s="26">
        <v>3</v>
      </c>
      <c r="W48" s="76">
        <v>50</v>
      </c>
      <c r="X48" s="132">
        <v>50.77</v>
      </c>
      <c r="Y48" s="77">
        <v>50</v>
      </c>
      <c r="Z48" s="138">
        <v>50</v>
      </c>
      <c r="AA48" s="84">
        <v>48</v>
      </c>
      <c r="AB48" s="142">
        <f t="shared" si="18"/>
        <v>247.56</v>
      </c>
      <c r="AC48" s="26">
        <v>3</v>
      </c>
      <c r="AD48" s="135">
        <v>50.56</v>
      </c>
      <c r="AE48" s="77">
        <v>50</v>
      </c>
      <c r="AF48" s="77">
        <v>50</v>
      </c>
      <c r="AG48" s="138">
        <v>50</v>
      </c>
      <c r="AH48" s="72">
        <v>47</v>
      </c>
      <c r="AI48" s="58">
        <v>7.9710000000000001</v>
      </c>
      <c r="AJ48" s="26">
        <v>3</v>
      </c>
      <c r="AK48" s="24">
        <f t="shared" si="20"/>
        <v>0.14100000000000001</v>
      </c>
      <c r="AL48" s="5"/>
      <c r="AM48" s="5"/>
      <c r="AN48" s="5"/>
    </row>
    <row r="49" spans="1:40" ht="18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9">
        <v>4</v>
      </c>
      <c r="N49" s="38">
        <f t="shared" si="16"/>
        <v>495.20000000000005</v>
      </c>
      <c r="O49" s="20" t="s">
        <v>180</v>
      </c>
      <c r="P49" s="21" t="s">
        <v>183</v>
      </c>
      <c r="Q49" s="21" t="s">
        <v>149</v>
      </c>
      <c r="R49" s="22">
        <v>7</v>
      </c>
      <c r="S49" s="45">
        <f t="shared" si="19"/>
        <v>18.470000000000027</v>
      </c>
      <c r="T49" s="125">
        <f t="shared" si="21"/>
        <v>1.1299999999999955</v>
      </c>
      <c r="U49" s="141">
        <f t="shared" si="17"/>
        <v>247.68</v>
      </c>
      <c r="V49" s="23">
        <v>4</v>
      </c>
      <c r="W49" s="81">
        <v>49</v>
      </c>
      <c r="X49" s="77">
        <v>50</v>
      </c>
      <c r="Y49" s="132">
        <v>50.68</v>
      </c>
      <c r="Z49" s="77">
        <v>50</v>
      </c>
      <c r="AA49" s="84">
        <v>48</v>
      </c>
      <c r="AB49" s="142">
        <f t="shared" si="18"/>
        <v>247.52</v>
      </c>
      <c r="AC49" s="23">
        <v>4</v>
      </c>
      <c r="AD49" s="76">
        <v>50</v>
      </c>
      <c r="AE49" s="132">
        <v>51</v>
      </c>
      <c r="AF49" s="77">
        <v>50</v>
      </c>
      <c r="AG49" s="71">
        <v>46</v>
      </c>
      <c r="AH49" s="132">
        <v>50.52</v>
      </c>
      <c r="AI49" s="44">
        <v>8.4589999999999996</v>
      </c>
      <c r="AJ49" s="23">
        <v>8</v>
      </c>
      <c r="AK49" s="24">
        <f t="shared" si="20"/>
        <v>0.62899999999999956</v>
      </c>
      <c r="AL49" s="5"/>
      <c r="AM49" s="5"/>
      <c r="AN49" s="5"/>
    </row>
    <row r="50" spans="1:40" ht="18" customHeight="1" x14ac:dyDescent="0.25">
      <c r="A50" s="5"/>
      <c r="B50" s="230" t="s">
        <v>185</v>
      </c>
      <c r="C50" s="230"/>
      <c r="D50" s="230"/>
      <c r="E50" s="230"/>
      <c r="F50" s="230"/>
      <c r="G50" s="230"/>
      <c r="H50" s="230"/>
      <c r="I50" s="230"/>
      <c r="J50" s="230"/>
      <c r="K50" s="230"/>
      <c r="L50" s="5"/>
      <c r="M50" s="19">
        <v>5</v>
      </c>
      <c r="N50" s="38">
        <f t="shared" si="16"/>
        <v>494.72</v>
      </c>
      <c r="O50" s="20" t="s">
        <v>184</v>
      </c>
      <c r="P50" s="21" t="s">
        <v>152</v>
      </c>
      <c r="Q50" s="21" t="s">
        <v>149</v>
      </c>
      <c r="R50" s="22">
        <v>28</v>
      </c>
      <c r="S50" s="45">
        <f t="shared" si="19"/>
        <v>18.950000000000045</v>
      </c>
      <c r="T50" s="128">
        <f t="shared" si="21"/>
        <v>0.48000000000001819</v>
      </c>
      <c r="U50" s="141">
        <f t="shared" si="17"/>
        <v>247.34</v>
      </c>
      <c r="V50" s="23">
        <v>5</v>
      </c>
      <c r="W50" s="76">
        <v>50</v>
      </c>
      <c r="X50" s="82">
        <v>49</v>
      </c>
      <c r="Y50" s="77">
        <v>50</v>
      </c>
      <c r="Z50" s="77">
        <v>50.34</v>
      </c>
      <c r="AA50" s="84">
        <v>48</v>
      </c>
      <c r="AB50" s="142">
        <f t="shared" si="18"/>
        <v>247.38</v>
      </c>
      <c r="AC50" s="23">
        <v>5</v>
      </c>
      <c r="AD50" s="76">
        <v>50</v>
      </c>
      <c r="AE50" s="77">
        <v>50</v>
      </c>
      <c r="AF50" s="77">
        <v>50.38</v>
      </c>
      <c r="AG50" s="77">
        <v>50</v>
      </c>
      <c r="AH50" s="72">
        <v>47</v>
      </c>
      <c r="AI50" s="44">
        <v>8.2100000000000009</v>
      </c>
      <c r="AJ50" s="23">
        <v>5</v>
      </c>
      <c r="AK50" s="24">
        <f t="shared" si="20"/>
        <v>0.38000000000000078</v>
      </c>
      <c r="AL50" s="5"/>
      <c r="AM50" s="5"/>
      <c r="AN50" s="5"/>
    </row>
    <row r="51" spans="1:40" ht="18" customHeight="1" x14ac:dyDescent="0.25">
      <c r="A51" s="5"/>
      <c r="B51" s="230" t="s">
        <v>30</v>
      </c>
      <c r="C51" s="230"/>
      <c r="D51" s="230"/>
      <c r="E51" s="230"/>
      <c r="F51" s="230"/>
      <c r="G51" s="230"/>
      <c r="H51" s="230"/>
      <c r="I51" s="230"/>
      <c r="J51" s="230"/>
      <c r="K51" s="230"/>
      <c r="L51" s="5"/>
      <c r="M51" s="19">
        <v>6</v>
      </c>
      <c r="N51" s="38">
        <f t="shared" si="16"/>
        <v>487.19000000000005</v>
      </c>
      <c r="O51" s="27" t="s">
        <v>163</v>
      </c>
      <c r="P51" s="21" t="s">
        <v>150</v>
      </c>
      <c r="Q51" s="21" t="s">
        <v>149</v>
      </c>
      <c r="R51" s="22">
        <v>22</v>
      </c>
      <c r="S51" s="45">
        <f t="shared" si="19"/>
        <v>26.480000000000018</v>
      </c>
      <c r="T51" s="125">
        <f t="shared" si="21"/>
        <v>7.5299999999999727</v>
      </c>
      <c r="U51" s="141">
        <f t="shared" si="17"/>
        <v>241.92000000000002</v>
      </c>
      <c r="V51" s="23">
        <v>6</v>
      </c>
      <c r="W51" s="70">
        <v>47</v>
      </c>
      <c r="X51" s="82">
        <v>49</v>
      </c>
      <c r="Y51" s="77">
        <v>50</v>
      </c>
      <c r="Z51" s="85">
        <v>48</v>
      </c>
      <c r="AA51" s="84">
        <v>47.92</v>
      </c>
      <c r="AB51" s="142">
        <f t="shared" si="18"/>
        <v>245.27</v>
      </c>
      <c r="AC51" s="23">
        <v>6</v>
      </c>
      <c r="AD51" s="83">
        <v>48</v>
      </c>
      <c r="AE51" s="132">
        <v>51.27</v>
      </c>
      <c r="AF51" s="77">
        <v>50</v>
      </c>
      <c r="AG51" s="82">
        <v>49</v>
      </c>
      <c r="AH51" s="72">
        <v>47</v>
      </c>
      <c r="AI51" s="44">
        <v>8.2460000000000004</v>
      </c>
      <c r="AJ51" s="23">
        <v>6</v>
      </c>
      <c r="AK51" s="24">
        <f t="shared" si="20"/>
        <v>0.41600000000000037</v>
      </c>
      <c r="AL51" s="5"/>
      <c r="AM51" s="5"/>
      <c r="AN51" s="5"/>
    </row>
    <row r="52" spans="1:40" ht="18" customHeight="1" x14ac:dyDescent="0.25">
      <c r="A52" s="5"/>
      <c r="B52" s="230" t="s">
        <v>170</v>
      </c>
      <c r="C52" s="230"/>
      <c r="D52" s="230"/>
      <c r="E52" s="230"/>
      <c r="F52" s="230"/>
      <c r="G52" s="230"/>
      <c r="H52" s="230"/>
      <c r="I52" s="230"/>
      <c r="J52" s="230"/>
      <c r="K52" s="230"/>
      <c r="L52" s="5"/>
      <c r="M52" s="19">
        <v>7</v>
      </c>
      <c r="N52" s="38">
        <f t="shared" si="16"/>
        <v>485.65</v>
      </c>
      <c r="O52" s="20" t="s">
        <v>179</v>
      </c>
      <c r="P52" s="21" t="s">
        <v>183</v>
      </c>
      <c r="Q52" s="21" t="s">
        <v>149</v>
      </c>
      <c r="R52" s="22">
        <v>4</v>
      </c>
      <c r="S52" s="45">
        <f t="shared" si="19"/>
        <v>28.020000000000095</v>
      </c>
      <c r="T52" s="125">
        <f t="shared" si="21"/>
        <v>1.5400000000000773</v>
      </c>
      <c r="U52" s="141">
        <f t="shared" si="17"/>
        <v>241.28</v>
      </c>
      <c r="V52" s="23">
        <v>7</v>
      </c>
      <c r="W52" s="83">
        <v>48</v>
      </c>
      <c r="X52" s="82">
        <v>49</v>
      </c>
      <c r="Y52" s="77">
        <v>50</v>
      </c>
      <c r="Z52" s="71">
        <v>47</v>
      </c>
      <c r="AA52" s="72">
        <v>47.28</v>
      </c>
      <c r="AB52" s="142">
        <f t="shared" si="18"/>
        <v>244.37</v>
      </c>
      <c r="AC52" s="23">
        <v>7</v>
      </c>
      <c r="AD52" s="81">
        <v>49</v>
      </c>
      <c r="AE52" s="82">
        <v>49</v>
      </c>
      <c r="AF52" s="82">
        <v>49</v>
      </c>
      <c r="AG52" s="82">
        <v>49.37</v>
      </c>
      <c r="AH52" s="84">
        <v>48</v>
      </c>
      <c r="AI52" s="44">
        <v>8.1989999999999998</v>
      </c>
      <c r="AJ52" s="23">
        <v>4</v>
      </c>
      <c r="AK52" s="24">
        <f t="shared" si="20"/>
        <v>0.36899999999999977</v>
      </c>
      <c r="AL52" s="5"/>
      <c r="AM52" s="5"/>
      <c r="AN52" s="5"/>
    </row>
    <row r="53" spans="1:40" ht="18" customHeight="1" x14ac:dyDescent="0.25">
      <c r="A53" s="5"/>
      <c r="B53" s="230" t="s">
        <v>31</v>
      </c>
      <c r="C53" s="230"/>
      <c r="D53" s="230"/>
      <c r="E53" s="230"/>
      <c r="F53" s="230"/>
      <c r="G53" s="230"/>
      <c r="H53" s="230"/>
      <c r="I53" s="230"/>
      <c r="J53" s="230"/>
      <c r="K53" s="230"/>
      <c r="L53" s="5"/>
      <c r="M53" s="19">
        <v>8</v>
      </c>
      <c r="N53" s="38">
        <f t="shared" si="16"/>
        <v>480.73</v>
      </c>
      <c r="O53" s="20" t="s">
        <v>147</v>
      </c>
      <c r="P53" s="21" t="s">
        <v>151</v>
      </c>
      <c r="Q53" s="21" t="s">
        <v>149</v>
      </c>
      <c r="R53" s="22">
        <v>40</v>
      </c>
      <c r="S53" s="45">
        <f t="shared" si="19"/>
        <v>32.940000000000055</v>
      </c>
      <c r="T53" s="125">
        <f t="shared" si="21"/>
        <v>4.9199999999999591</v>
      </c>
      <c r="U53" s="141">
        <f t="shared" si="17"/>
        <v>239.96</v>
      </c>
      <c r="V53" s="23">
        <v>8</v>
      </c>
      <c r="W53" s="83">
        <v>47.96</v>
      </c>
      <c r="X53" s="85">
        <v>48</v>
      </c>
      <c r="Y53" s="85">
        <v>48</v>
      </c>
      <c r="Z53" s="82">
        <v>49</v>
      </c>
      <c r="AA53" s="72">
        <v>47</v>
      </c>
      <c r="AB53" s="142">
        <f t="shared" si="18"/>
        <v>240.77</v>
      </c>
      <c r="AC53" s="23">
        <v>9</v>
      </c>
      <c r="AD53" s="81">
        <v>48.77</v>
      </c>
      <c r="AE53" s="82">
        <v>49</v>
      </c>
      <c r="AF53" s="85">
        <v>48</v>
      </c>
      <c r="AG53" s="85">
        <v>48</v>
      </c>
      <c r="AH53" s="72">
        <v>47</v>
      </c>
      <c r="AI53" s="44">
        <v>8.6379999999999999</v>
      </c>
      <c r="AJ53" s="23">
        <v>9</v>
      </c>
      <c r="AK53" s="24">
        <f t="shared" si="20"/>
        <v>0.80799999999999983</v>
      </c>
      <c r="AL53" s="5"/>
      <c r="AM53" s="5"/>
      <c r="AN53" s="5"/>
    </row>
    <row r="54" spans="1:40" ht="18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9">
        <v>9</v>
      </c>
      <c r="N54" s="38">
        <f t="shared" si="16"/>
        <v>478.03999999999996</v>
      </c>
      <c r="O54" s="20" t="s">
        <v>182</v>
      </c>
      <c r="P54" s="21" t="s">
        <v>183</v>
      </c>
      <c r="Q54" s="21" t="s">
        <v>149</v>
      </c>
      <c r="R54" s="22">
        <v>33</v>
      </c>
      <c r="S54" s="45">
        <f t="shared" si="19"/>
        <v>35.630000000000109</v>
      </c>
      <c r="T54" s="125">
        <f t="shared" si="21"/>
        <v>2.6900000000000546</v>
      </c>
      <c r="U54" s="141">
        <f t="shared" si="17"/>
        <v>234.38</v>
      </c>
      <c r="V54" s="23">
        <v>9</v>
      </c>
      <c r="W54" s="70">
        <v>47</v>
      </c>
      <c r="X54" s="71">
        <v>46.38</v>
      </c>
      <c r="Y54" s="85">
        <v>48</v>
      </c>
      <c r="Z54" s="85">
        <v>48</v>
      </c>
      <c r="AA54" s="72">
        <v>45</v>
      </c>
      <c r="AB54" s="142">
        <f t="shared" si="18"/>
        <v>243.66</v>
      </c>
      <c r="AC54" s="23">
        <v>8</v>
      </c>
      <c r="AD54" s="81">
        <v>49</v>
      </c>
      <c r="AE54" s="77">
        <v>50</v>
      </c>
      <c r="AF54" s="82">
        <v>49</v>
      </c>
      <c r="AG54" s="71">
        <v>47</v>
      </c>
      <c r="AH54" s="80">
        <v>48.66</v>
      </c>
      <c r="AI54" s="44">
        <v>9.2530000000000001</v>
      </c>
      <c r="AJ54" s="23">
        <v>10</v>
      </c>
      <c r="AK54" s="24">
        <f t="shared" si="20"/>
        <v>1.423</v>
      </c>
      <c r="AL54" s="5"/>
      <c r="AM54" s="5"/>
      <c r="AN54" s="5"/>
    </row>
    <row r="55" spans="1:40" ht="18" customHeight="1" x14ac:dyDescent="0.25">
      <c r="A55" s="5"/>
      <c r="B55" s="5"/>
      <c r="C55" s="5"/>
      <c r="D55" s="5"/>
      <c r="E55" s="243" t="s">
        <v>162</v>
      </c>
      <c r="F55" s="243"/>
      <c r="G55" s="243"/>
      <c r="H55" s="243"/>
      <c r="I55" s="243"/>
      <c r="J55" s="5"/>
      <c r="K55" s="5"/>
      <c r="L55" s="7"/>
      <c r="M55" s="19">
        <v>10</v>
      </c>
      <c r="N55" s="38">
        <f t="shared" si="16"/>
        <v>467.5</v>
      </c>
      <c r="O55" s="20" t="s">
        <v>28</v>
      </c>
      <c r="P55" s="21" t="s">
        <v>153</v>
      </c>
      <c r="Q55" s="21" t="s">
        <v>148</v>
      </c>
      <c r="R55" s="22">
        <v>2</v>
      </c>
      <c r="S55" s="45">
        <f t="shared" si="19"/>
        <v>46.170000000000073</v>
      </c>
      <c r="T55" s="125">
        <f t="shared" si="21"/>
        <v>10.539999999999964</v>
      </c>
      <c r="U55" s="141">
        <f t="shared" si="17"/>
        <v>234.26</v>
      </c>
      <c r="V55" s="23">
        <v>10</v>
      </c>
      <c r="W55" s="73">
        <v>47</v>
      </c>
      <c r="X55" s="139">
        <v>49</v>
      </c>
      <c r="Y55" s="74">
        <v>43</v>
      </c>
      <c r="Z55" s="140">
        <v>48.26</v>
      </c>
      <c r="AA55" s="75">
        <v>47</v>
      </c>
      <c r="AB55" s="142">
        <f t="shared" si="18"/>
        <v>233.24</v>
      </c>
      <c r="AC55" s="23">
        <v>10</v>
      </c>
      <c r="AD55" s="73">
        <v>46</v>
      </c>
      <c r="AE55" s="74">
        <v>47</v>
      </c>
      <c r="AF55" s="140">
        <v>48.24</v>
      </c>
      <c r="AG55" s="74">
        <v>47</v>
      </c>
      <c r="AH55" s="75">
        <v>45</v>
      </c>
      <c r="AI55" s="44">
        <v>8.3059999999999992</v>
      </c>
      <c r="AJ55" s="23">
        <v>7</v>
      </c>
      <c r="AK55" s="24">
        <f t="shared" si="20"/>
        <v>0.47599999999999909</v>
      </c>
      <c r="AL55" s="5"/>
      <c r="AM55" s="5"/>
      <c r="AN55" s="5"/>
    </row>
    <row r="56" spans="1:40" ht="18" customHeight="1" x14ac:dyDescent="0.25">
      <c r="A56" s="5"/>
      <c r="B56" s="5"/>
      <c r="C56" s="5"/>
      <c r="D56" s="147"/>
      <c r="E56" s="146">
        <v>42308</v>
      </c>
      <c r="F56" s="122">
        <v>42336</v>
      </c>
      <c r="G56" s="92">
        <v>42357</v>
      </c>
      <c r="H56" s="93">
        <v>42020</v>
      </c>
      <c r="I56" s="94">
        <v>42048</v>
      </c>
      <c r="J56" s="5"/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226" t="s">
        <v>187</v>
      </c>
      <c r="AC56" s="226"/>
      <c r="AD56" s="226"/>
      <c r="AE56" s="226"/>
      <c r="AF56" s="226"/>
      <c r="AG56" s="226"/>
      <c r="AH56" s="226"/>
      <c r="AI56" s="34">
        <f>AVERAGE(AI46:AI55)</f>
        <v>8.303700000000001</v>
      </c>
      <c r="AJ56" s="5"/>
      <c r="AK56" s="5"/>
      <c r="AL56" s="5"/>
      <c r="AM56" s="5"/>
      <c r="AN56" s="5"/>
    </row>
    <row r="57" spans="1:40" ht="18" customHeight="1" x14ac:dyDescent="0.25">
      <c r="A57" s="5"/>
      <c r="B57" s="5"/>
      <c r="C57" s="5"/>
      <c r="D57" s="114" t="s">
        <v>215</v>
      </c>
      <c r="E57" s="22"/>
      <c r="F57" s="22"/>
      <c r="G57" s="22">
        <v>7</v>
      </c>
      <c r="H57" s="22"/>
      <c r="I57" s="2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209" t="s">
        <v>25</v>
      </c>
      <c r="AC57" s="209"/>
      <c r="AD57" s="209"/>
      <c r="AE57" s="209"/>
      <c r="AF57" s="209"/>
      <c r="AG57" s="209"/>
      <c r="AH57" s="209"/>
      <c r="AI57" s="35">
        <f>120/AI56</f>
        <v>14.45138913978106</v>
      </c>
      <c r="AJ57" s="5"/>
      <c r="AK57" s="5"/>
      <c r="AL57" s="5"/>
      <c r="AM57" s="5"/>
      <c r="AN57" s="5"/>
    </row>
    <row r="58" spans="1:40" ht="18" customHeight="1" x14ac:dyDescent="0.25">
      <c r="A58" s="5"/>
      <c r="B58" s="5"/>
      <c r="C58" s="5"/>
      <c r="D58" s="20" t="s">
        <v>28</v>
      </c>
      <c r="E58" s="22">
        <v>2</v>
      </c>
      <c r="F58" s="22">
        <v>40</v>
      </c>
      <c r="G58" s="22">
        <v>18</v>
      </c>
      <c r="H58" s="22"/>
      <c r="I58" s="22"/>
      <c r="J58" s="5"/>
      <c r="K58" s="5"/>
      <c r="L58" s="5"/>
      <c r="M58" s="251" t="s">
        <v>165</v>
      </c>
      <c r="N58" s="251"/>
      <c r="O58" s="251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5"/>
      <c r="AM58" s="5"/>
      <c r="AN58" s="5"/>
    </row>
    <row r="59" spans="1:40" ht="18" customHeight="1" thickBot="1" x14ac:dyDescent="0.3">
      <c r="A59" s="5"/>
      <c r="B59" s="5"/>
      <c r="C59" s="5"/>
      <c r="D59" s="20" t="s">
        <v>207</v>
      </c>
      <c r="E59" s="20"/>
      <c r="F59" s="21">
        <v>28</v>
      </c>
      <c r="G59" s="21">
        <v>38</v>
      </c>
      <c r="H59" s="21"/>
      <c r="I59" s="21"/>
      <c r="J59" s="5"/>
      <c r="K59" s="5"/>
      <c r="L59" s="5"/>
      <c r="M59" s="252"/>
      <c r="N59" s="252"/>
      <c r="O59" s="252"/>
      <c r="P59" s="8"/>
      <c r="Q59" s="200" t="s">
        <v>171</v>
      </c>
      <c r="R59" s="200"/>
      <c r="S59" s="200"/>
      <c r="T59" s="200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95">
        <v>42385</v>
      </c>
      <c r="AJ59" s="195"/>
      <c r="AK59" s="195"/>
      <c r="AL59" s="5"/>
      <c r="AM59" s="5"/>
      <c r="AN59" s="5"/>
    </row>
    <row r="60" spans="1:40" ht="18" customHeight="1" thickBot="1" x14ac:dyDescent="0.3">
      <c r="A60" s="5"/>
      <c r="B60" s="5"/>
      <c r="C60" s="5"/>
      <c r="D60" s="20" t="s">
        <v>147</v>
      </c>
      <c r="E60" s="22">
        <v>40</v>
      </c>
      <c r="F60" s="22"/>
      <c r="G60" s="22"/>
      <c r="H60" s="22"/>
      <c r="I60" s="22"/>
      <c r="J60" s="5"/>
      <c r="K60" s="5"/>
      <c r="L60" s="5"/>
      <c r="M60" s="201" t="s">
        <v>1</v>
      </c>
      <c r="N60" s="202" t="s">
        <v>2</v>
      </c>
      <c r="O60" s="203" t="s">
        <v>3</v>
      </c>
      <c r="P60" s="204" t="s">
        <v>4</v>
      </c>
      <c r="Q60" s="205" t="s">
        <v>5</v>
      </c>
      <c r="R60" s="205" t="s">
        <v>6</v>
      </c>
      <c r="S60" s="206" t="s">
        <v>7</v>
      </c>
      <c r="T60" s="206"/>
      <c r="U60" s="240" t="s">
        <v>8</v>
      </c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197" t="s">
        <v>9</v>
      </c>
      <c r="AJ60" s="197"/>
      <c r="AK60" s="197"/>
      <c r="AL60" s="5"/>
      <c r="AM60" s="5"/>
      <c r="AN60" s="5"/>
    </row>
    <row r="61" spans="1:40" ht="18" customHeight="1" thickBot="1" x14ac:dyDescent="0.3">
      <c r="A61" s="5"/>
      <c r="B61" s="5"/>
      <c r="C61" s="5"/>
      <c r="D61" s="20" t="s">
        <v>179</v>
      </c>
      <c r="E61" s="22">
        <v>4</v>
      </c>
      <c r="F61" s="22">
        <v>7</v>
      </c>
      <c r="G61" s="22">
        <v>31</v>
      </c>
      <c r="H61" s="22"/>
      <c r="I61" s="22"/>
      <c r="J61" s="5"/>
      <c r="K61" s="5"/>
      <c r="L61" s="5"/>
      <c r="M61" s="201"/>
      <c r="N61" s="202"/>
      <c r="O61" s="203"/>
      <c r="P61" s="204"/>
      <c r="Q61" s="205"/>
      <c r="R61" s="205"/>
      <c r="S61" s="9" t="s">
        <v>10</v>
      </c>
      <c r="T61" s="10" t="s">
        <v>11</v>
      </c>
      <c r="U61" s="11" t="s">
        <v>12</v>
      </c>
      <c r="V61" s="12" t="s">
        <v>1</v>
      </c>
      <c r="W61" s="86">
        <v>1</v>
      </c>
      <c r="X61" s="12">
        <v>2</v>
      </c>
      <c r="Y61" s="87">
        <v>3</v>
      </c>
      <c r="Z61" s="88">
        <v>4</v>
      </c>
      <c r="AA61" s="89">
        <v>5</v>
      </c>
      <c r="AB61" s="11" t="s">
        <v>13</v>
      </c>
      <c r="AC61" s="12" t="s">
        <v>1</v>
      </c>
      <c r="AD61" s="86">
        <v>1</v>
      </c>
      <c r="AE61" s="12">
        <v>2</v>
      </c>
      <c r="AF61" s="87">
        <v>3</v>
      </c>
      <c r="AG61" s="88">
        <v>4</v>
      </c>
      <c r="AH61" s="89">
        <v>5</v>
      </c>
      <c r="AI61" s="13" t="s">
        <v>14</v>
      </c>
      <c r="AJ61" s="14" t="s">
        <v>1</v>
      </c>
      <c r="AK61" s="15" t="s">
        <v>15</v>
      </c>
      <c r="AL61" s="5"/>
      <c r="AM61" s="5"/>
      <c r="AN61" s="5"/>
    </row>
    <row r="62" spans="1:40" ht="18" customHeight="1" x14ac:dyDescent="0.25">
      <c r="A62" s="5"/>
      <c r="B62" s="5"/>
      <c r="C62" s="5"/>
      <c r="D62" s="20" t="s">
        <v>180</v>
      </c>
      <c r="E62" s="22">
        <v>7</v>
      </c>
      <c r="F62" s="22">
        <v>22</v>
      </c>
      <c r="G62" s="22">
        <v>33</v>
      </c>
      <c r="H62" s="22"/>
      <c r="I62" s="22"/>
      <c r="J62" s="5"/>
      <c r="K62" s="5"/>
      <c r="L62" s="5"/>
      <c r="M62" s="16">
        <v>1</v>
      </c>
      <c r="N62" s="38">
        <f t="shared" ref="N62:N73" si="22">U62+AB62</f>
        <v>0</v>
      </c>
      <c r="O62" s="21"/>
      <c r="P62" s="21"/>
      <c r="Q62" s="21"/>
      <c r="R62" s="22"/>
      <c r="S62" s="45"/>
      <c r="T62" s="42"/>
      <c r="U62" s="107"/>
      <c r="V62" s="18">
        <v>1</v>
      </c>
      <c r="W62" s="108"/>
      <c r="X62" s="109"/>
      <c r="Y62" s="109"/>
      <c r="Z62" s="109"/>
      <c r="AA62" s="110"/>
      <c r="AB62" s="107"/>
      <c r="AC62" s="18">
        <v>1</v>
      </c>
      <c r="AD62" s="108"/>
      <c r="AE62" s="109"/>
      <c r="AF62" s="109"/>
      <c r="AG62" s="109"/>
      <c r="AH62" s="110"/>
      <c r="AI62" s="44"/>
      <c r="AJ62" s="18">
        <v>1</v>
      </c>
      <c r="AK62" s="24"/>
      <c r="AL62" s="5"/>
      <c r="AM62" s="5"/>
      <c r="AN62" s="5"/>
    </row>
    <row r="63" spans="1:40" ht="18" customHeight="1" x14ac:dyDescent="0.25">
      <c r="A63" s="5"/>
      <c r="B63" s="5"/>
      <c r="C63" s="5"/>
      <c r="D63" s="20" t="s">
        <v>21</v>
      </c>
      <c r="E63" s="22">
        <v>25</v>
      </c>
      <c r="F63" s="22">
        <v>23</v>
      </c>
      <c r="G63" s="22">
        <v>28</v>
      </c>
      <c r="H63" s="22"/>
      <c r="I63" s="22"/>
      <c r="J63" s="5"/>
      <c r="K63" s="5"/>
      <c r="L63" s="5"/>
      <c r="M63" s="19">
        <v>2</v>
      </c>
      <c r="N63" s="38">
        <f t="shared" si="22"/>
        <v>0</v>
      </c>
      <c r="O63" s="21"/>
      <c r="P63" s="21"/>
      <c r="Q63" s="21"/>
      <c r="R63" s="22"/>
      <c r="S63" s="45"/>
      <c r="T63" s="42"/>
      <c r="U63" s="107"/>
      <c r="V63" s="25">
        <v>2</v>
      </c>
      <c r="W63" s="111"/>
      <c r="X63" s="71"/>
      <c r="Y63" s="71"/>
      <c r="Z63" s="71"/>
      <c r="AA63" s="72"/>
      <c r="AB63" s="107"/>
      <c r="AC63" s="25">
        <v>2</v>
      </c>
      <c r="AD63" s="111"/>
      <c r="AE63" s="71"/>
      <c r="AF63" s="71"/>
      <c r="AG63" s="71"/>
      <c r="AH63" s="72"/>
      <c r="AI63" s="44"/>
      <c r="AJ63" s="25">
        <v>2</v>
      </c>
      <c r="AK63" s="24"/>
      <c r="AL63" s="5"/>
      <c r="AM63" s="5"/>
      <c r="AN63" s="5"/>
    </row>
    <row r="64" spans="1:40" ht="18" customHeight="1" x14ac:dyDescent="0.25">
      <c r="A64" s="5"/>
      <c r="B64" s="5"/>
      <c r="C64" s="5"/>
      <c r="D64" s="20" t="s">
        <v>181</v>
      </c>
      <c r="E64" s="22">
        <v>18</v>
      </c>
      <c r="F64" s="22"/>
      <c r="G64" s="22"/>
      <c r="H64" s="22"/>
      <c r="I64" s="22"/>
      <c r="J64" s="5"/>
      <c r="K64" s="5"/>
      <c r="L64" s="5"/>
      <c r="M64" s="19">
        <v>3</v>
      </c>
      <c r="N64" s="38">
        <f t="shared" si="22"/>
        <v>0</v>
      </c>
      <c r="O64" s="21"/>
      <c r="P64" s="21"/>
      <c r="Q64" s="21"/>
      <c r="R64" s="21"/>
      <c r="S64" s="45"/>
      <c r="T64" s="42"/>
      <c r="U64" s="107"/>
      <c r="V64" s="26">
        <v>3</v>
      </c>
      <c r="W64" s="70"/>
      <c r="X64" s="71"/>
      <c r="Y64" s="71"/>
      <c r="Z64" s="112"/>
      <c r="AA64" s="72"/>
      <c r="AB64" s="107"/>
      <c r="AC64" s="26">
        <v>3</v>
      </c>
      <c r="AD64" s="70"/>
      <c r="AE64" s="71"/>
      <c r="AF64" s="71"/>
      <c r="AG64" s="112"/>
      <c r="AH64" s="72"/>
      <c r="AI64" s="44"/>
      <c r="AJ64" s="26">
        <v>3</v>
      </c>
      <c r="AK64" s="24"/>
      <c r="AL64" s="5"/>
      <c r="AM64" s="5"/>
      <c r="AN64" s="5"/>
    </row>
    <row r="65" spans="1:40" ht="18" customHeight="1" x14ac:dyDescent="0.25">
      <c r="A65" s="5"/>
      <c r="B65" s="5"/>
      <c r="C65" s="5"/>
      <c r="D65" s="20" t="s">
        <v>216</v>
      </c>
      <c r="E65" s="22"/>
      <c r="F65" s="22"/>
      <c r="G65" s="22" t="s">
        <v>227</v>
      </c>
      <c r="H65" s="22"/>
      <c r="I65" s="22"/>
      <c r="J65" s="5"/>
      <c r="K65" s="5"/>
      <c r="L65" s="5"/>
      <c r="M65" s="19">
        <v>4</v>
      </c>
      <c r="N65" s="38">
        <f t="shared" si="22"/>
        <v>0</v>
      </c>
      <c r="O65" s="21"/>
      <c r="P65" s="21"/>
      <c r="Q65" s="21"/>
      <c r="R65" s="22"/>
      <c r="S65" s="45"/>
      <c r="T65" s="42"/>
      <c r="U65" s="107"/>
      <c r="V65" s="23">
        <v>4</v>
      </c>
      <c r="W65" s="70"/>
      <c r="X65" s="71"/>
      <c r="Y65" s="71"/>
      <c r="Z65" s="71"/>
      <c r="AA65" s="72"/>
      <c r="AB65" s="107"/>
      <c r="AC65" s="23">
        <v>4</v>
      </c>
      <c r="AD65" s="70"/>
      <c r="AE65" s="71"/>
      <c r="AF65" s="71"/>
      <c r="AG65" s="71"/>
      <c r="AH65" s="72"/>
      <c r="AI65" s="44"/>
      <c r="AJ65" s="23">
        <v>4</v>
      </c>
      <c r="AK65" s="24"/>
      <c r="AL65" s="5"/>
      <c r="AM65" s="5"/>
      <c r="AN65" s="5"/>
    </row>
    <row r="66" spans="1:40" ht="18" customHeight="1" x14ac:dyDescent="0.25">
      <c r="A66" s="5"/>
      <c r="B66" s="5"/>
      <c r="C66" s="5"/>
      <c r="D66" s="20" t="s">
        <v>210</v>
      </c>
      <c r="E66" s="54"/>
      <c r="F66" s="22">
        <v>5</v>
      </c>
      <c r="G66" s="22">
        <v>1</v>
      </c>
      <c r="H66" s="22"/>
      <c r="I66" s="22"/>
      <c r="J66" s="5"/>
      <c r="K66" s="5"/>
      <c r="L66" s="5"/>
      <c r="M66" s="19">
        <v>5</v>
      </c>
      <c r="N66" s="38">
        <f t="shared" si="22"/>
        <v>0</v>
      </c>
      <c r="O66" s="21"/>
      <c r="P66" s="21"/>
      <c r="Q66" s="21"/>
      <c r="R66" s="22"/>
      <c r="S66" s="45"/>
      <c r="T66" s="42"/>
      <c r="U66" s="107"/>
      <c r="V66" s="23">
        <v>5</v>
      </c>
      <c r="W66" s="70"/>
      <c r="X66" s="71"/>
      <c r="Y66" s="71"/>
      <c r="Z66" s="71"/>
      <c r="AA66" s="72"/>
      <c r="AB66" s="107"/>
      <c r="AC66" s="23">
        <v>5</v>
      </c>
      <c r="AD66" s="70"/>
      <c r="AE66" s="71"/>
      <c r="AF66" s="71"/>
      <c r="AG66" s="71"/>
      <c r="AH66" s="72"/>
      <c r="AI66" s="44"/>
      <c r="AJ66" s="23">
        <v>5</v>
      </c>
      <c r="AK66" s="24"/>
      <c r="AL66" s="5"/>
      <c r="AM66" s="5"/>
      <c r="AN66" s="5"/>
    </row>
    <row r="67" spans="1:40" ht="18" customHeight="1" x14ac:dyDescent="0.25">
      <c r="A67" s="5"/>
      <c r="B67" s="5"/>
      <c r="C67" s="5"/>
      <c r="D67" s="167" t="s">
        <v>209</v>
      </c>
      <c r="E67" s="113"/>
      <c r="F67" s="22">
        <v>12</v>
      </c>
      <c r="G67" s="22">
        <v>25</v>
      </c>
      <c r="H67" s="22"/>
      <c r="I67" s="22"/>
      <c r="J67" s="5"/>
      <c r="K67" s="5"/>
      <c r="L67" s="5"/>
      <c r="M67" s="19">
        <v>6</v>
      </c>
      <c r="N67" s="38">
        <f t="shared" si="22"/>
        <v>0</v>
      </c>
      <c r="O67" s="21"/>
      <c r="P67" s="21"/>
      <c r="Q67" s="21"/>
      <c r="R67" s="22"/>
      <c r="S67" s="45"/>
      <c r="T67" s="42"/>
      <c r="U67" s="107"/>
      <c r="V67" s="23">
        <v>6</v>
      </c>
      <c r="W67" s="70"/>
      <c r="X67" s="71"/>
      <c r="Y67" s="71"/>
      <c r="Z67" s="71"/>
      <c r="AA67" s="72"/>
      <c r="AB67" s="107"/>
      <c r="AC67" s="23">
        <v>6</v>
      </c>
      <c r="AD67" s="70"/>
      <c r="AE67" s="71"/>
      <c r="AF67" s="71"/>
      <c r="AG67" s="71"/>
      <c r="AH67" s="72"/>
      <c r="AI67" s="44"/>
      <c r="AJ67" s="23">
        <v>6</v>
      </c>
      <c r="AK67" s="24"/>
      <c r="AL67" s="5"/>
      <c r="AM67" s="5"/>
      <c r="AN67" s="5"/>
    </row>
    <row r="68" spans="1:40" ht="18" customHeight="1" x14ac:dyDescent="0.25">
      <c r="A68" s="5"/>
      <c r="B68" s="5"/>
      <c r="C68" s="5"/>
      <c r="D68" s="167" t="s">
        <v>23</v>
      </c>
      <c r="E68" s="170">
        <v>1</v>
      </c>
      <c r="F68" s="22">
        <v>4</v>
      </c>
      <c r="G68" s="22">
        <v>23</v>
      </c>
      <c r="H68" s="22"/>
      <c r="I68" s="22"/>
      <c r="J68" s="5"/>
      <c r="K68" s="5"/>
      <c r="L68" s="5"/>
      <c r="M68" s="19"/>
      <c r="N68" s="38"/>
      <c r="O68" s="21"/>
      <c r="P68" s="21"/>
      <c r="Q68" s="21"/>
      <c r="R68" s="22"/>
      <c r="S68" s="45"/>
      <c r="T68" s="42"/>
      <c r="U68" s="107"/>
      <c r="V68" s="23"/>
      <c r="W68" s="70"/>
      <c r="X68" s="71"/>
      <c r="Y68" s="71"/>
      <c r="Z68" s="71"/>
      <c r="AA68" s="72"/>
      <c r="AB68" s="107"/>
      <c r="AC68" s="23"/>
      <c r="AD68" s="70"/>
      <c r="AE68" s="71"/>
      <c r="AF68" s="71"/>
      <c r="AG68" s="71"/>
      <c r="AH68" s="72"/>
      <c r="AI68" s="44"/>
      <c r="AJ68" s="23"/>
      <c r="AK68" s="24"/>
      <c r="AL68" s="5"/>
      <c r="AM68" s="5"/>
      <c r="AN68" s="5"/>
    </row>
    <row r="69" spans="1:40" ht="18" customHeight="1" x14ac:dyDescent="0.25">
      <c r="A69" s="5"/>
      <c r="B69" s="5"/>
      <c r="C69" s="5"/>
      <c r="D69" s="167" t="s">
        <v>208</v>
      </c>
      <c r="E69" s="113"/>
      <c r="F69" s="21">
        <v>18</v>
      </c>
      <c r="G69" s="21"/>
      <c r="H69" s="21"/>
      <c r="I69" s="21"/>
      <c r="J69" s="5"/>
      <c r="K69" s="5"/>
      <c r="L69" s="5"/>
      <c r="M69" s="19"/>
      <c r="N69" s="38"/>
      <c r="O69" s="21"/>
      <c r="P69" s="21"/>
      <c r="Q69" s="21"/>
      <c r="R69" s="22"/>
      <c r="S69" s="45"/>
      <c r="T69" s="42"/>
      <c r="U69" s="107"/>
      <c r="V69" s="23"/>
      <c r="W69" s="70"/>
      <c r="X69" s="71"/>
      <c r="Y69" s="71"/>
      <c r="Z69" s="71"/>
      <c r="AA69" s="72"/>
      <c r="AB69" s="107"/>
      <c r="AC69" s="23"/>
      <c r="AD69" s="70"/>
      <c r="AE69" s="71"/>
      <c r="AF69" s="71"/>
      <c r="AG69" s="71"/>
      <c r="AH69" s="72"/>
      <c r="AI69" s="44"/>
      <c r="AJ69" s="23"/>
      <c r="AK69" s="24"/>
      <c r="AL69" s="5"/>
      <c r="AM69" s="5"/>
      <c r="AN69" s="5"/>
    </row>
    <row r="70" spans="1:40" ht="18" customHeight="1" x14ac:dyDescent="0.25">
      <c r="A70" s="5"/>
      <c r="B70" s="5"/>
      <c r="C70" s="5"/>
      <c r="D70" s="167" t="s">
        <v>182</v>
      </c>
      <c r="E70" s="170">
        <v>33</v>
      </c>
      <c r="F70" s="21">
        <v>25</v>
      </c>
      <c r="G70" s="21">
        <v>4</v>
      </c>
      <c r="H70" s="21"/>
      <c r="I70" s="21"/>
      <c r="J70" s="5"/>
      <c r="K70" s="5"/>
      <c r="L70" s="5"/>
      <c r="M70" s="19">
        <v>7</v>
      </c>
      <c r="N70" s="38">
        <f t="shared" si="22"/>
        <v>0</v>
      </c>
      <c r="O70" s="21"/>
      <c r="P70" s="21"/>
      <c r="Q70" s="21"/>
      <c r="R70" s="22"/>
      <c r="S70" s="45"/>
      <c r="T70" s="42"/>
      <c r="U70" s="107"/>
      <c r="V70" s="23">
        <v>7</v>
      </c>
      <c r="W70" s="70"/>
      <c r="X70" s="71"/>
      <c r="Y70" s="71"/>
      <c r="Z70" s="71"/>
      <c r="AA70" s="72"/>
      <c r="AB70" s="107"/>
      <c r="AC70" s="23">
        <v>7</v>
      </c>
      <c r="AD70" s="70"/>
      <c r="AE70" s="71"/>
      <c r="AF70" s="71"/>
      <c r="AG70" s="71"/>
      <c r="AH70" s="72"/>
      <c r="AI70" s="44"/>
      <c r="AJ70" s="23">
        <v>7</v>
      </c>
      <c r="AK70" s="24"/>
      <c r="AL70" s="5"/>
      <c r="AM70" s="5"/>
      <c r="AN70" s="5"/>
    </row>
    <row r="71" spans="1:40" ht="18" customHeight="1" x14ac:dyDescent="0.25">
      <c r="A71" s="5"/>
      <c r="B71" s="5"/>
      <c r="C71" s="5"/>
      <c r="D71" s="20" t="s">
        <v>184</v>
      </c>
      <c r="E71" s="170">
        <v>28</v>
      </c>
      <c r="F71" s="21">
        <v>1</v>
      </c>
      <c r="G71" s="21">
        <v>5</v>
      </c>
      <c r="H71" s="21"/>
      <c r="I71" s="21"/>
      <c r="J71" s="5"/>
      <c r="K71" s="5"/>
      <c r="L71" s="5"/>
      <c r="M71" s="19">
        <v>8</v>
      </c>
      <c r="N71" s="38">
        <f t="shared" si="22"/>
        <v>0</v>
      </c>
      <c r="O71" s="21"/>
      <c r="P71" s="21"/>
      <c r="Q71" s="21"/>
      <c r="R71" s="22"/>
      <c r="S71" s="45"/>
      <c r="T71" s="42"/>
      <c r="U71" s="107"/>
      <c r="V71" s="23">
        <v>8</v>
      </c>
      <c r="W71" s="70"/>
      <c r="X71" s="71"/>
      <c r="Y71" s="71"/>
      <c r="Z71" s="71"/>
      <c r="AA71" s="72"/>
      <c r="AB71" s="107"/>
      <c r="AC71" s="23">
        <v>8</v>
      </c>
      <c r="AD71" s="70"/>
      <c r="AE71" s="71"/>
      <c r="AF71" s="71"/>
      <c r="AG71" s="71"/>
      <c r="AH71" s="72"/>
      <c r="AI71" s="44"/>
      <c r="AJ71" s="23">
        <v>8</v>
      </c>
      <c r="AK71" s="24"/>
      <c r="AL71" s="5"/>
      <c r="AM71" s="5"/>
      <c r="AN71" s="5"/>
    </row>
    <row r="72" spans="1:40" ht="18" customHeight="1" x14ac:dyDescent="0.25">
      <c r="A72" s="5"/>
      <c r="B72" s="5"/>
      <c r="C72" s="5"/>
      <c r="D72" s="168" t="s">
        <v>163</v>
      </c>
      <c r="E72" s="170">
        <v>22</v>
      </c>
      <c r="F72" s="21"/>
      <c r="G72" s="21">
        <v>2</v>
      </c>
      <c r="H72" s="21"/>
      <c r="I72" s="21"/>
      <c r="J72" s="5"/>
      <c r="K72" s="5"/>
      <c r="L72" s="5"/>
      <c r="M72" s="19">
        <v>9</v>
      </c>
      <c r="N72" s="38">
        <f t="shared" si="22"/>
        <v>0</v>
      </c>
      <c r="O72" s="21"/>
      <c r="P72" s="21"/>
      <c r="Q72" s="21"/>
      <c r="R72" s="22"/>
      <c r="S72" s="45"/>
      <c r="T72" s="42"/>
      <c r="U72" s="107"/>
      <c r="V72" s="23">
        <v>9</v>
      </c>
      <c r="W72" s="70"/>
      <c r="X72" s="71"/>
      <c r="Y72" s="71"/>
      <c r="Z72" s="71"/>
      <c r="AA72" s="72"/>
      <c r="AB72" s="107"/>
      <c r="AC72" s="23">
        <v>9</v>
      </c>
      <c r="AD72" s="70"/>
      <c r="AE72" s="71"/>
      <c r="AF72" s="71"/>
      <c r="AG72" s="71"/>
      <c r="AH72" s="72"/>
      <c r="AI72" s="44"/>
      <c r="AJ72" s="23">
        <v>9</v>
      </c>
      <c r="AK72" s="24"/>
      <c r="AL72" s="5"/>
      <c r="AM72" s="5"/>
      <c r="AN72" s="5"/>
    </row>
    <row r="73" spans="1:40" ht="18" customHeight="1" x14ac:dyDescent="0.25">
      <c r="A73" s="5"/>
      <c r="B73" s="5"/>
      <c r="C73" s="5"/>
      <c r="D73" s="61"/>
      <c r="E73" s="61"/>
      <c r="F73" s="61"/>
      <c r="G73" s="61"/>
      <c r="H73" s="61"/>
      <c r="I73" s="61"/>
      <c r="J73" s="5"/>
      <c r="K73" s="5"/>
      <c r="L73" s="5"/>
      <c r="M73" s="19">
        <v>10</v>
      </c>
      <c r="N73" s="38">
        <f t="shared" si="22"/>
        <v>0</v>
      </c>
      <c r="O73" s="21"/>
      <c r="P73" s="41"/>
      <c r="Q73" s="21"/>
      <c r="R73" s="22"/>
      <c r="S73" s="45"/>
      <c r="T73" s="42"/>
      <c r="U73" s="107"/>
      <c r="V73" s="23">
        <v>10</v>
      </c>
      <c r="W73" s="73"/>
      <c r="X73" s="74"/>
      <c r="Y73" s="74"/>
      <c r="Z73" s="74"/>
      <c r="AA73" s="75"/>
      <c r="AB73" s="107"/>
      <c r="AC73" s="23">
        <v>10</v>
      </c>
      <c r="AD73" s="73"/>
      <c r="AE73" s="74"/>
      <c r="AF73" s="74"/>
      <c r="AG73" s="74"/>
      <c r="AH73" s="75"/>
      <c r="AI73" s="44"/>
      <c r="AJ73" s="23">
        <v>10</v>
      </c>
      <c r="AK73" s="24"/>
      <c r="AL73" s="5"/>
      <c r="AM73" s="5"/>
      <c r="AN73" s="5"/>
    </row>
    <row r="74" spans="1:40" ht="18" customHeight="1" x14ac:dyDescent="0.25">
      <c r="A74" s="5"/>
      <c r="B74" s="5"/>
      <c r="C74" s="5"/>
      <c r="D74" s="241" t="s">
        <v>164</v>
      </c>
      <c r="E74" s="59">
        <v>12</v>
      </c>
      <c r="F74" s="59">
        <v>2</v>
      </c>
      <c r="G74" s="194" t="s">
        <v>231</v>
      </c>
      <c r="H74" s="59"/>
      <c r="I74" s="5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227" t="s">
        <v>24</v>
      </c>
      <c r="AC74" s="227"/>
      <c r="AD74" s="209"/>
      <c r="AE74" s="209"/>
      <c r="AF74" s="209"/>
      <c r="AG74" s="209"/>
      <c r="AH74" s="209"/>
      <c r="AI74" s="34" t="e">
        <f>AVERAGE(AI62:AI73)</f>
        <v>#DIV/0!</v>
      </c>
      <c r="AJ74" s="5"/>
      <c r="AK74" s="5"/>
      <c r="AL74" s="5"/>
      <c r="AM74" s="5"/>
      <c r="AN74" s="5"/>
    </row>
    <row r="75" spans="1:40" ht="18" customHeight="1" x14ac:dyDescent="0.25">
      <c r="A75" s="5"/>
      <c r="B75" s="5"/>
      <c r="C75" s="5"/>
      <c r="D75" s="242"/>
      <c r="E75" s="59">
        <v>23</v>
      </c>
      <c r="F75" s="59">
        <v>5</v>
      </c>
      <c r="G75" s="59">
        <v>22</v>
      </c>
      <c r="H75" s="59"/>
      <c r="I75" s="5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209" t="s">
        <v>25</v>
      </c>
      <c r="AC75" s="209"/>
      <c r="AD75" s="209"/>
      <c r="AE75" s="209"/>
      <c r="AF75" s="209"/>
      <c r="AG75" s="209"/>
      <c r="AH75" s="209"/>
      <c r="AI75" s="35" t="e">
        <f>120/AI74</f>
        <v>#DIV/0!</v>
      </c>
      <c r="AJ75" s="5"/>
      <c r="AK75" s="5"/>
      <c r="AL75" s="5"/>
      <c r="AM75" s="5"/>
      <c r="AN75" s="5"/>
    </row>
    <row r="76" spans="1:40" ht="18" customHeight="1" x14ac:dyDescent="0.25">
      <c r="A76" s="5"/>
      <c r="B76" s="5"/>
      <c r="C76" s="5"/>
      <c r="D76" s="242"/>
      <c r="E76" s="59">
        <v>38</v>
      </c>
      <c r="F76" s="59">
        <v>31</v>
      </c>
      <c r="G76" s="59"/>
      <c r="H76" s="59"/>
      <c r="I76" s="59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8" customHeight="1" thickBot="1" x14ac:dyDescent="0.3">
      <c r="A77" s="5"/>
      <c r="B77" s="5"/>
      <c r="C77" s="5"/>
      <c r="D77" s="242"/>
      <c r="E77" s="59">
        <v>31</v>
      </c>
      <c r="F77" s="59">
        <v>33</v>
      </c>
      <c r="G77" s="59"/>
      <c r="H77" s="59"/>
      <c r="I77" s="59"/>
      <c r="J77" s="5"/>
      <c r="K77" s="5"/>
      <c r="L77" s="5"/>
      <c r="M77" s="244" t="s">
        <v>32</v>
      </c>
      <c r="N77" s="244"/>
      <c r="O77" s="244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5"/>
      <c r="AM77" s="5"/>
      <c r="AN77" s="5"/>
    </row>
    <row r="78" spans="1:40" ht="18" customHeight="1" thickBot="1" x14ac:dyDescent="0.3">
      <c r="A78" s="5"/>
      <c r="B78" s="5"/>
      <c r="C78" s="5"/>
      <c r="D78" s="242"/>
      <c r="E78" s="59">
        <v>5</v>
      </c>
      <c r="F78" s="59"/>
      <c r="G78" s="59"/>
      <c r="H78" s="59"/>
      <c r="I78" s="59"/>
      <c r="J78" s="5"/>
      <c r="K78" s="5"/>
      <c r="L78" s="5"/>
      <c r="M78" s="244"/>
      <c r="N78" s="244"/>
      <c r="O78" s="244"/>
      <c r="P78" s="8"/>
      <c r="Q78" s="200" t="s">
        <v>169</v>
      </c>
      <c r="R78" s="200"/>
      <c r="S78" s="200"/>
      <c r="T78" s="200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195">
        <v>42048</v>
      </c>
      <c r="AJ78" s="195"/>
      <c r="AK78" s="195"/>
      <c r="AL78" s="5"/>
      <c r="AM78" s="5"/>
      <c r="AN78" s="5"/>
    </row>
    <row r="79" spans="1:40" ht="18" customHeight="1" thickBo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201" t="s">
        <v>1</v>
      </c>
      <c r="N79" s="202" t="s">
        <v>2</v>
      </c>
      <c r="O79" s="203" t="s">
        <v>3</v>
      </c>
      <c r="P79" s="204" t="s">
        <v>4</v>
      </c>
      <c r="Q79" s="205" t="s">
        <v>5</v>
      </c>
      <c r="R79" s="205" t="s">
        <v>6</v>
      </c>
      <c r="S79" s="206" t="s">
        <v>7</v>
      </c>
      <c r="T79" s="206"/>
      <c r="U79" s="228" t="s">
        <v>8</v>
      </c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197" t="s">
        <v>9</v>
      </c>
      <c r="AJ79" s="197"/>
      <c r="AK79" s="197"/>
      <c r="AL79" s="5"/>
      <c r="AM79" s="5"/>
      <c r="AN79" s="5"/>
    </row>
    <row r="80" spans="1:40" ht="18" customHeight="1" thickBo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201"/>
      <c r="N80" s="202"/>
      <c r="O80" s="203"/>
      <c r="P80" s="204"/>
      <c r="Q80" s="205"/>
      <c r="R80" s="205"/>
      <c r="S80" s="9" t="s">
        <v>10</v>
      </c>
      <c r="T80" s="10" t="s">
        <v>11</v>
      </c>
      <c r="U80" s="11" t="s">
        <v>12</v>
      </c>
      <c r="V80" s="12" t="s">
        <v>1</v>
      </c>
      <c r="W80" s="63">
        <v>1</v>
      </c>
      <c r="X80" s="64">
        <v>2</v>
      </c>
      <c r="Y80" s="65">
        <v>3</v>
      </c>
      <c r="Z80" s="66">
        <v>4</v>
      </c>
      <c r="AA80" s="67">
        <v>5</v>
      </c>
      <c r="AB80" s="11" t="s">
        <v>13</v>
      </c>
      <c r="AC80" s="12" t="s">
        <v>1</v>
      </c>
      <c r="AD80" s="63">
        <v>1</v>
      </c>
      <c r="AE80" s="64">
        <v>2</v>
      </c>
      <c r="AF80" s="65">
        <v>3</v>
      </c>
      <c r="AG80" s="66">
        <v>4</v>
      </c>
      <c r="AH80" s="68">
        <v>5</v>
      </c>
      <c r="AI80" s="43" t="s">
        <v>14</v>
      </c>
      <c r="AJ80" s="14" t="s">
        <v>1</v>
      </c>
      <c r="AK80" s="15" t="s">
        <v>15</v>
      </c>
      <c r="AL80" s="5"/>
      <c r="AM80" s="5"/>
      <c r="AN80" s="5"/>
    </row>
    <row r="81" spans="1:42" ht="18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6">
        <v>1</v>
      </c>
      <c r="N81" s="38">
        <f t="shared" ref="N81:N90" si="23">U81+AB81</f>
        <v>0</v>
      </c>
      <c r="O81" s="21"/>
      <c r="P81" s="21"/>
      <c r="Q81" s="21"/>
      <c r="R81" s="22"/>
      <c r="S81" s="45"/>
      <c r="T81" s="42"/>
      <c r="U81" s="107"/>
      <c r="V81" s="18">
        <v>1</v>
      </c>
      <c r="W81" s="108"/>
      <c r="X81" s="109"/>
      <c r="Y81" s="109"/>
      <c r="Z81" s="109"/>
      <c r="AA81" s="110"/>
      <c r="AB81" s="107"/>
      <c r="AC81" s="18">
        <v>1</v>
      </c>
      <c r="AD81" s="108"/>
      <c r="AE81" s="109"/>
      <c r="AF81" s="109"/>
      <c r="AG81" s="109"/>
      <c r="AH81" s="110"/>
      <c r="AI81" s="44"/>
      <c r="AJ81" s="18">
        <v>1</v>
      </c>
      <c r="AK81" s="24"/>
      <c r="AL81" s="5"/>
      <c r="AM81" s="5"/>
      <c r="AN81" s="5"/>
      <c r="AP81" s="18">
        <v>1</v>
      </c>
    </row>
    <row r="82" spans="1:42" ht="18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9">
        <v>2</v>
      </c>
      <c r="N82" s="38">
        <f t="shared" si="23"/>
        <v>0</v>
      </c>
      <c r="O82" s="21"/>
      <c r="P82" s="21"/>
      <c r="Q82" s="21"/>
      <c r="R82" s="22"/>
      <c r="S82" s="45"/>
      <c r="T82" s="42"/>
      <c r="U82" s="107"/>
      <c r="V82" s="25">
        <v>2</v>
      </c>
      <c r="W82" s="111"/>
      <c r="X82" s="71"/>
      <c r="Y82" s="71"/>
      <c r="Z82" s="71"/>
      <c r="AA82" s="72"/>
      <c r="AB82" s="107"/>
      <c r="AC82" s="25">
        <v>2</v>
      </c>
      <c r="AD82" s="111"/>
      <c r="AE82" s="71"/>
      <c r="AF82" s="71"/>
      <c r="AG82" s="71"/>
      <c r="AH82" s="72"/>
      <c r="AI82" s="44"/>
      <c r="AJ82" s="25">
        <v>2</v>
      </c>
      <c r="AK82" s="24"/>
      <c r="AL82" s="5"/>
      <c r="AM82" s="5"/>
      <c r="AN82" s="5"/>
      <c r="AP82" s="25">
        <v>2</v>
      </c>
    </row>
    <row r="83" spans="1:42" ht="18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9">
        <v>3</v>
      </c>
      <c r="N83" s="38">
        <f t="shared" si="23"/>
        <v>0</v>
      </c>
      <c r="O83" s="21"/>
      <c r="P83" s="21"/>
      <c r="Q83" s="21"/>
      <c r="R83" s="21"/>
      <c r="S83" s="45"/>
      <c r="T83" s="42"/>
      <c r="U83" s="107"/>
      <c r="V83" s="26">
        <v>3</v>
      </c>
      <c r="W83" s="70"/>
      <c r="X83" s="71"/>
      <c r="Y83" s="71"/>
      <c r="Z83" s="112"/>
      <c r="AA83" s="72"/>
      <c r="AB83" s="107"/>
      <c r="AC83" s="26">
        <v>3</v>
      </c>
      <c r="AD83" s="70"/>
      <c r="AE83" s="71"/>
      <c r="AF83" s="71"/>
      <c r="AG83" s="112"/>
      <c r="AH83" s="72"/>
      <c r="AI83" s="44"/>
      <c r="AJ83" s="26">
        <v>3</v>
      </c>
      <c r="AK83" s="24"/>
      <c r="AL83" s="5"/>
      <c r="AM83" s="5"/>
      <c r="AN83" s="5"/>
      <c r="AP83" s="26">
        <v>3</v>
      </c>
    </row>
    <row r="84" spans="1:42" ht="18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9">
        <v>4</v>
      </c>
      <c r="N84" s="38">
        <f t="shared" si="23"/>
        <v>0</v>
      </c>
      <c r="O84" s="21"/>
      <c r="P84" s="21"/>
      <c r="Q84" s="21"/>
      <c r="R84" s="22"/>
      <c r="S84" s="45"/>
      <c r="T84" s="42"/>
      <c r="U84" s="107"/>
      <c r="V84" s="23">
        <v>4</v>
      </c>
      <c r="W84" s="70"/>
      <c r="X84" s="71"/>
      <c r="Y84" s="71"/>
      <c r="Z84" s="71"/>
      <c r="AA84" s="72"/>
      <c r="AB84" s="107"/>
      <c r="AC84" s="23">
        <v>4</v>
      </c>
      <c r="AD84" s="70"/>
      <c r="AE84" s="71"/>
      <c r="AF84" s="71"/>
      <c r="AG84" s="71"/>
      <c r="AH84" s="72"/>
      <c r="AI84" s="44"/>
      <c r="AJ84" s="23">
        <v>4</v>
      </c>
      <c r="AK84" s="24"/>
      <c r="AL84" s="5"/>
      <c r="AM84" s="5"/>
      <c r="AN84" s="5"/>
      <c r="AP84" s="23">
        <v>4</v>
      </c>
    </row>
    <row r="85" spans="1:42" ht="18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9">
        <v>5</v>
      </c>
      <c r="N85" s="38">
        <f t="shared" si="23"/>
        <v>0</v>
      </c>
      <c r="O85" s="21"/>
      <c r="P85" s="21"/>
      <c r="Q85" s="21"/>
      <c r="R85" s="22"/>
      <c r="S85" s="45"/>
      <c r="T85" s="42"/>
      <c r="U85" s="107"/>
      <c r="V85" s="23">
        <v>5</v>
      </c>
      <c r="W85" s="70"/>
      <c r="X85" s="71"/>
      <c r="Y85" s="71"/>
      <c r="Z85" s="71"/>
      <c r="AA85" s="72"/>
      <c r="AB85" s="107"/>
      <c r="AC85" s="23">
        <v>5</v>
      </c>
      <c r="AD85" s="70"/>
      <c r="AE85" s="71"/>
      <c r="AF85" s="71"/>
      <c r="AG85" s="71"/>
      <c r="AH85" s="72"/>
      <c r="AI85" s="44"/>
      <c r="AJ85" s="23">
        <v>5</v>
      </c>
      <c r="AK85" s="24"/>
      <c r="AL85" s="5"/>
      <c r="AM85" s="5"/>
      <c r="AN85" s="5"/>
      <c r="AP85" s="23">
        <v>5</v>
      </c>
    </row>
    <row r="86" spans="1:42" ht="18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9">
        <v>6</v>
      </c>
      <c r="N86" s="38">
        <f t="shared" si="23"/>
        <v>0</v>
      </c>
      <c r="O86" s="21"/>
      <c r="P86" s="21"/>
      <c r="Q86" s="21"/>
      <c r="R86" s="22"/>
      <c r="S86" s="45"/>
      <c r="T86" s="42"/>
      <c r="U86" s="107"/>
      <c r="V86" s="23">
        <v>6</v>
      </c>
      <c r="W86" s="70"/>
      <c r="X86" s="71"/>
      <c r="Y86" s="71"/>
      <c r="Z86" s="71"/>
      <c r="AA86" s="72"/>
      <c r="AB86" s="107"/>
      <c r="AC86" s="23">
        <v>6</v>
      </c>
      <c r="AD86" s="70"/>
      <c r="AE86" s="71"/>
      <c r="AF86" s="71"/>
      <c r="AG86" s="71"/>
      <c r="AH86" s="72"/>
      <c r="AI86" s="44"/>
      <c r="AJ86" s="23">
        <v>6</v>
      </c>
      <c r="AK86" s="24"/>
      <c r="AL86" s="5"/>
      <c r="AM86" s="5"/>
      <c r="AN86" s="5"/>
      <c r="AP86" s="23">
        <v>6</v>
      </c>
    </row>
    <row r="87" spans="1:42" ht="18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9">
        <v>7</v>
      </c>
      <c r="N87" s="38">
        <f t="shared" si="23"/>
        <v>0</v>
      </c>
      <c r="O87" s="21"/>
      <c r="P87" s="21"/>
      <c r="Q87" s="21"/>
      <c r="R87" s="22"/>
      <c r="S87" s="45"/>
      <c r="T87" s="42"/>
      <c r="U87" s="107"/>
      <c r="V87" s="23">
        <v>7</v>
      </c>
      <c r="W87" s="70"/>
      <c r="X87" s="71"/>
      <c r="Y87" s="71"/>
      <c r="Z87" s="71"/>
      <c r="AA87" s="72"/>
      <c r="AB87" s="107"/>
      <c r="AC87" s="23">
        <v>7</v>
      </c>
      <c r="AD87" s="70"/>
      <c r="AE87" s="71"/>
      <c r="AF87" s="71"/>
      <c r="AG87" s="71"/>
      <c r="AH87" s="72"/>
      <c r="AI87" s="44"/>
      <c r="AJ87" s="23">
        <v>7</v>
      </c>
      <c r="AK87" s="24"/>
      <c r="AL87" s="5"/>
      <c r="AM87" s="5"/>
      <c r="AN87" s="5"/>
      <c r="AP87" s="23">
        <v>7</v>
      </c>
    </row>
    <row r="88" spans="1:42" ht="18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9">
        <v>8</v>
      </c>
      <c r="N88" s="38">
        <f t="shared" si="23"/>
        <v>0</v>
      </c>
      <c r="O88" s="21"/>
      <c r="P88" s="21"/>
      <c r="Q88" s="21"/>
      <c r="R88" s="22"/>
      <c r="S88" s="45"/>
      <c r="T88" s="42"/>
      <c r="U88" s="107"/>
      <c r="V88" s="23">
        <v>8</v>
      </c>
      <c r="W88" s="70"/>
      <c r="X88" s="71"/>
      <c r="Y88" s="71"/>
      <c r="Z88" s="71"/>
      <c r="AA88" s="72"/>
      <c r="AB88" s="107"/>
      <c r="AC88" s="23">
        <v>8</v>
      </c>
      <c r="AD88" s="70"/>
      <c r="AE88" s="71"/>
      <c r="AF88" s="71"/>
      <c r="AG88" s="71"/>
      <c r="AH88" s="72"/>
      <c r="AI88" s="44"/>
      <c r="AJ88" s="23">
        <v>8</v>
      </c>
      <c r="AK88" s="24"/>
      <c r="AL88" s="5"/>
      <c r="AM88" s="5"/>
      <c r="AN88" s="5"/>
      <c r="AP88" s="23">
        <v>8</v>
      </c>
    </row>
    <row r="89" spans="1:42" ht="18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9">
        <v>9</v>
      </c>
      <c r="N89" s="38">
        <f t="shared" si="23"/>
        <v>0</v>
      </c>
      <c r="O89" s="21"/>
      <c r="P89" s="21"/>
      <c r="Q89" s="21"/>
      <c r="R89" s="22"/>
      <c r="S89" s="45"/>
      <c r="T89" s="42"/>
      <c r="U89" s="107"/>
      <c r="V89" s="23">
        <v>9</v>
      </c>
      <c r="W89" s="70"/>
      <c r="X89" s="71"/>
      <c r="Y89" s="71"/>
      <c r="Z89" s="71"/>
      <c r="AA89" s="72"/>
      <c r="AB89" s="107"/>
      <c r="AC89" s="23">
        <v>9</v>
      </c>
      <c r="AD89" s="70"/>
      <c r="AE89" s="71"/>
      <c r="AF89" s="71"/>
      <c r="AG89" s="71"/>
      <c r="AH89" s="72"/>
      <c r="AI89" s="44"/>
      <c r="AJ89" s="23">
        <v>9</v>
      </c>
      <c r="AK89" s="24"/>
      <c r="AL89" s="5"/>
      <c r="AM89" s="5"/>
      <c r="AN89" s="5"/>
      <c r="AP89" s="23">
        <v>9</v>
      </c>
    </row>
    <row r="90" spans="1:42" ht="18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9">
        <v>10</v>
      </c>
      <c r="N90" s="38">
        <f t="shared" si="23"/>
        <v>0</v>
      </c>
      <c r="O90" s="21"/>
      <c r="P90" s="41"/>
      <c r="Q90" s="21"/>
      <c r="R90" s="22"/>
      <c r="S90" s="45"/>
      <c r="T90" s="42"/>
      <c r="U90" s="107"/>
      <c r="V90" s="23">
        <v>10</v>
      </c>
      <c r="W90" s="73"/>
      <c r="X90" s="74"/>
      <c r="Y90" s="74"/>
      <c r="Z90" s="74"/>
      <c r="AA90" s="75"/>
      <c r="AB90" s="107"/>
      <c r="AC90" s="23">
        <v>10</v>
      </c>
      <c r="AD90" s="73"/>
      <c r="AE90" s="74"/>
      <c r="AF90" s="74"/>
      <c r="AG90" s="74"/>
      <c r="AH90" s="75"/>
      <c r="AI90" s="44"/>
      <c r="AJ90" s="23">
        <v>10</v>
      </c>
      <c r="AK90" s="24"/>
      <c r="AL90" s="5"/>
      <c r="AM90" s="5"/>
      <c r="AN90" s="5"/>
      <c r="AP90" s="23">
        <v>10</v>
      </c>
    </row>
    <row r="91" spans="1:42" ht="18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27" t="s">
        <v>24</v>
      </c>
      <c r="AC91" s="227"/>
      <c r="AD91" s="209"/>
      <c r="AE91" s="209"/>
      <c r="AF91" s="209"/>
      <c r="AG91" s="209"/>
      <c r="AH91" s="209"/>
      <c r="AI91" s="34" t="e">
        <f>AVERAGE(AI81:AI90)</f>
        <v>#DIV/0!</v>
      </c>
      <c r="AJ91" s="5"/>
      <c r="AK91" s="5"/>
      <c r="AL91" s="5"/>
      <c r="AM91" s="5"/>
      <c r="AN91" s="5"/>
      <c r="AP91" s="23">
        <v>11</v>
      </c>
    </row>
    <row r="92" spans="1:42" ht="18" customHeight="1" x14ac:dyDescent="0.25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09" t="s">
        <v>25</v>
      </c>
      <c r="AC92" s="209"/>
      <c r="AD92" s="209"/>
      <c r="AE92" s="209"/>
      <c r="AF92" s="209"/>
      <c r="AG92" s="209"/>
      <c r="AH92" s="209"/>
      <c r="AI92" s="35" t="e">
        <f>120/AI91</f>
        <v>#DIV/0!</v>
      </c>
      <c r="AJ92" s="5"/>
      <c r="AK92" s="5"/>
      <c r="AL92" s="5"/>
      <c r="AM92" s="5"/>
      <c r="AN92" s="5"/>
      <c r="AP92" s="23">
        <v>12</v>
      </c>
    </row>
    <row r="93" spans="1:42" ht="18" customHeight="1" x14ac:dyDescent="0.25">
      <c r="L93" s="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5"/>
      <c r="AJ93" s="5"/>
      <c r="AK93" s="5"/>
      <c r="AL93" s="5"/>
      <c r="AM93" s="5"/>
      <c r="AN93" s="5"/>
      <c r="AP93" s="23">
        <v>13</v>
      </c>
    </row>
    <row r="94" spans="1:42" ht="18" customHeight="1" x14ac:dyDescent="0.25">
      <c r="AP94" s="23"/>
    </row>
    <row r="95" spans="1:42" ht="18" customHeight="1" x14ac:dyDescent="0.25">
      <c r="AP95" s="23"/>
    </row>
    <row r="96" spans="1:42" ht="18" customHeight="1" x14ac:dyDescent="0.25">
      <c r="AP96" s="23">
        <v>14</v>
      </c>
    </row>
    <row r="97" spans="42:42" ht="18" customHeight="1" x14ac:dyDescent="0.25">
      <c r="AP97" s="23">
        <v>15</v>
      </c>
    </row>
    <row r="98" spans="42:42" ht="18" customHeight="1" x14ac:dyDescent="0.25">
      <c r="AP98" s="23">
        <v>16</v>
      </c>
    </row>
    <row r="99" spans="42:42" ht="18" customHeight="1" x14ac:dyDescent="0.25">
      <c r="AP99" s="23">
        <v>17</v>
      </c>
    </row>
    <row r="100" spans="42:42" ht="18" customHeight="1" x14ac:dyDescent="0.25"/>
    <row r="101" spans="42:42" ht="18" customHeight="1" x14ac:dyDescent="0.25"/>
    <row r="102" spans="42:42" ht="18" customHeight="1" x14ac:dyDescent="0.25"/>
    <row r="103" spans="42:42" ht="18" customHeight="1" x14ac:dyDescent="0.25"/>
    <row r="104" spans="42:42" ht="18" customHeight="1" x14ac:dyDescent="0.25"/>
    <row r="105" spans="42:42" ht="18" customHeight="1" x14ac:dyDescent="0.25"/>
    <row r="106" spans="42:42" ht="18" customHeight="1" x14ac:dyDescent="0.25"/>
    <row r="107" spans="42:42" ht="18" customHeight="1" x14ac:dyDescent="0.25"/>
    <row r="108" spans="42:42" ht="18" customHeight="1" x14ac:dyDescent="0.25"/>
    <row r="109" spans="42:42" ht="18" customHeight="1" x14ac:dyDescent="0.25"/>
    <row r="110" spans="42:42" ht="18" customHeight="1" x14ac:dyDescent="0.25"/>
    <row r="111" spans="42:42" ht="18" customHeight="1" x14ac:dyDescent="0.25"/>
    <row r="112" spans="42:42" ht="18" customHeight="1" x14ac:dyDescent="0.25"/>
    <row r="113" spans="42:42" ht="18" customHeight="1" x14ac:dyDescent="0.25"/>
    <row r="114" spans="42:42" ht="18" customHeight="1" x14ac:dyDescent="0.25">
      <c r="AP114" s="23">
        <v>12</v>
      </c>
    </row>
    <row r="115" spans="42:42" ht="18" customHeight="1" x14ac:dyDescent="0.25">
      <c r="AP115" s="23">
        <v>13</v>
      </c>
    </row>
    <row r="116" spans="42:42" ht="18" customHeight="1" x14ac:dyDescent="0.25">
      <c r="AP116" s="23">
        <v>14</v>
      </c>
    </row>
    <row r="117" spans="42:42" ht="18" customHeight="1" x14ac:dyDescent="0.25">
      <c r="AP117" s="23">
        <v>15</v>
      </c>
    </row>
    <row r="118" spans="42:42" ht="18" customHeight="1" x14ac:dyDescent="0.25">
      <c r="AP118" s="23">
        <v>16</v>
      </c>
    </row>
    <row r="119" spans="42:42" ht="18" customHeight="1" x14ac:dyDescent="0.25"/>
    <row r="120" spans="42:42" ht="18" customHeight="1" x14ac:dyDescent="0.25"/>
    <row r="121" spans="42:42" ht="18" customHeight="1" x14ac:dyDescent="0.25"/>
    <row r="122" spans="42:42" ht="18" customHeight="1" x14ac:dyDescent="0.25"/>
    <row r="123" spans="42:42" ht="18" customHeight="1" x14ac:dyDescent="0.25"/>
    <row r="124" spans="42:42" ht="18" customHeight="1" x14ac:dyDescent="0.25"/>
    <row r="125" spans="42:42" ht="18" customHeight="1" x14ac:dyDescent="0.25"/>
    <row r="126" spans="42:42" ht="18" customHeight="1" x14ac:dyDescent="0.25"/>
    <row r="127" spans="42:42" ht="18" customHeight="1" x14ac:dyDescent="0.25"/>
    <row r="128" spans="42:4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</sheetData>
  <sheetProtection selectLockedCells="1" selectUnlockedCells="1"/>
  <sortState ref="D57:I72">
    <sortCondition ref="D57"/>
  </sortState>
  <mergeCells count="102">
    <mergeCell ref="Q2:Z2"/>
    <mergeCell ref="AA2:AK2"/>
    <mergeCell ref="U3:AD3"/>
    <mergeCell ref="E5:H6"/>
    <mergeCell ref="B2:K3"/>
    <mergeCell ref="M2:P3"/>
    <mergeCell ref="M58:O59"/>
    <mergeCell ref="Q59:T59"/>
    <mergeCell ref="AI59:AK59"/>
    <mergeCell ref="Q3:T3"/>
    <mergeCell ref="E7:H12"/>
    <mergeCell ref="B7:D8"/>
    <mergeCell ref="AB22:AH22"/>
    <mergeCell ref="AB23:AH23"/>
    <mergeCell ref="Q7:Q8"/>
    <mergeCell ref="R7:R8"/>
    <mergeCell ref="S7:T7"/>
    <mergeCell ref="U7:AH7"/>
    <mergeCell ref="F19:F20"/>
    <mergeCell ref="B17:F18"/>
    <mergeCell ref="B9:D12"/>
    <mergeCell ref="I9:K10"/>
    <mergeCell ref="G19:K19"/>
    <mergeCell ref="B19:C20"/>
    <mergeCell ref="AB92:AH92"/>
    <mergeCell ref="D74:D78"/>
    <mergeCell ref="M79:M80"/>
    <mergeCell ref="N79:N80"/>
    <mergeCell ref="O79:O80"/>
    <mergeCell ref="P79:P80"/>
    <mergeCell ref="E55:I55"/>
    <mergeCell ref="B53:K53"/>
    <mergeCell ref="B51:K51"/>
    <mergeCell ref="Q79:Q80"/>
    <mergeCell ref="R79:R80"/>
    <mergeCell ref="S79:T79"/>
    <mergeCell ref="B52:K52"/>
    <mergeCell ref="M77:O78"/>
    <mergeCell ref="Q78:T78"/>
    <mergeCell ref="AB74:AH74"/>
    <mergeCell ref="AB75:AH75"/>
    <mergeCell ref="M60:M61"/>
    <mergeCell ref="N60:N61"/>
    <mergeCell ref="O60:O61"/>
    <mergeCell ref="P60:P61"/>
    <mergeCell ref="Q60:Q61"/>
    <mergeCell ref="R60:R61"/>
    <mergeCell ref="S60:T60"/>
    <mergeCell ref="I11:K12"/>
    <mergeCell ref="Q6:T6"/>
    <mergeCell ref="Q44:Q45"/>
    <mergeCell ref="P44:P45"/>
    <mergeCell ref="AB40:AH40"/>
    <mergeCell ref="AB41:AH41"/>
    <mergeCell ref="AB91:AH91"/>
    <mergeCell ref="U79:AH79"/>
    <mergeCell ref="AI79:AK79"/>
    <mergeCell ref="B50:K50"/>
    <mergeCell ref="B39:F40"/>
    <mergeCell ref="G41:K41"/>
    <mergeCell ref="B41:C42"/>
    <mergeCell ref="AI78:AK78"/>
    <mergeCell ref="M5:O6"/>
    <mergeCell ref="AI6:AK6"/>
    <mergeCell ref="M7:M8"/>
    <mergeCell ref="N7:N8"/>
    <mergeCell ref="O7:O8"/>
    <mergeCell ref="P7:P8"/>
    <mergeCell ref="AI7:AK7"/>
    <mergeCell ref="AI60:AK60"/>
    <mergeCell ref="U60:AH60"/>
    <mergeCell ref="AB56:AH56"/>
    <mergeCell ref="AB57:AH57"/>
    <mergeCell ref="R44:R45"/>
    <mergeCell ref="D41:D42"/>
    <mergeCell ref="E41:E42"/>
    <mergeCell ref="F41:F42"/>
    <mergeCell ref="B14:K15"/>
    <mergeCell ref="D19:D20"/>
    <mergeCell ref="E19:E20"/>
    <mergeCell ref="M42:O43"/>
    <mergeCell ref="Q43:T43"/>
    <mergeCell ref="M44:M45"/>
    <mergeCell ref="N44:N45"/>
    <mergeCell ref="O44:O45"/>
    <mergeCell ref="U44:AH44"/>
    <mergeCell ref="S44:T44"/>
    <mergeCell ref="AI43:AK43"/>
    <mergeCell ref="AI44:AK44"/>
    <mergeCell ref="AE3:AK3"/>
    <mergeCell ref="M25:O26"/>
    <mergeCell ref="Q26:T26"/>
    <mergeCell ref="AI26:AK26"/>
    <mergeCell ref="M27:M28"/>
    <mergeCell ref="N27:N28"/>
    <mergeCell ref="O27:O28"/>
    <mergeCell ref="P27:P28"/>
    <mergeCell ref="Q27:Q28"/>
    <mergeCell ref="R27:R28"/>
    <mergeCell ref="S27:T27"/>
    <mergeCell ref="U27:AH27"/>
    <mergeCell ref="AI27:AK27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S46:AB55 U29:AB39 U9:AB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8"/>
  <sheetViews>
    <sheetView zoomScale="110" zoomScaleNormal="110" workbookViewId="0">
      <selection activeCell="B69" sqref="B69"/>
    </sheetView>
  </sheetViews>
  <sheetFormatPr baseColWidth="10" defaultColWidth="11.44140625" defaultRowHeight="13.2" x14ac:dyDescent="0.25"/>
  <cols>
    <col min="1" max="1" width="3.6640625" style="150" customWidth="1"/>
    <col min="2" max="2" width="132.5546875" style="150" customWidth="1"/>
    <col min="3" max="3" width="3.6640625" style="150" customWidth="1"/>
    <col min="4" max="4" width="15" style="150" bestFit="1" customWidth="1"/>
    <col min="5" max="5" width="17.5546875" style="150" bestFit="1" customWidth="1"/>
    <col min="6" max="6" width="19.88671875" style="150" bestFit="1" customWidth="1"/>
    <col min="7" max="7" width="15.33203125" style="150" bestFit="1" customWidth="1"/>
    <col min="8" max="16384" width="11.44140625" style="150"/>
  </cols>
  <sheetData>
    <row r="2" spans="1:7" s="151" customFormat="1" ht="22.8" x14ac:dyDescent="0.4">
      <c r="B2" s="52" t="s">
        <v>188</v>
      </c>
      <c r="D2" s="262" t="s">
        <v>87</v>
      </c>
      <c r="E2" s="262"/>
      <c r="F2" s="262"/>
      <c r="G2" s="262"/>
    </row>
    <row r="3" spans="1:7" x14ac:dyDescent="0.25">
      <c r="D3" s="261" t="s">
        <v>123</v>
      </c>
      <c r="E3" s="261"/>
      <c r="F3" s="261" t="s">
        <v>122</v>
      </c>
      <c r="G3" s="261"/>
    </row>
    <row r="4" spans="1:7" x14ac:dyDescent="0.25">
      <c r="B4" s="149" t="s">
        <v>189</v>
      </c>
      <c r="D4" s="148" t="s">
        <v>88</v>
      </c>
      <c r="E4" s="148" t="s">
        <v>115</v>
      </c>
      <c r="F4" s="261" t="s">
        <v>132</v>
      </c>
      <c r="G4" s="261"/>
    </row>
    <row r="5" spans="1:7" x14ac:dyDescent="0.25">
      <c r="B5" s="149" t="s">
        <v>80</v>
      </c>
    </row>
    <row r="6" spans="1:7" x14ac:dyDescent="0.25">
      <c r="B6" s="175" t="s">
        <v>214</v>
      </c>
      <c r="D6" s="149" t="s">
        <v>91</v>
      </c>
      <c r="E6" s="149" t="s">
        <v>97</v>
      </c>
      <c r="F6" s="149" t="s">
        <v>102</v>
      </c>
      <c r="G6" s="149" t="s">
        <v>129</v>
      </c>
    </row>
    <row r="7" spans="1:7" x14ac:dyDescent="0.25">
      <c r="B7" s="149"/>
      <c r="D7" s="149" t="s">
        <v>89</v>
      </c>
      <c r="E7" s="149" t="s">
        <v>108</v>
      </c>
      <c r="G7" s="149" t="s">
        <v>130</v>
      </c>
    </row>
    <row r="8" spans="1:7" x14ac:dyDescent="0.25">
      <c r="A8" s="148" t="s">
        <v>34</v>
      </c>
      <c r="B8" s="148" t="s">
        <v>35</v>
      </c>
      <c r="D8" s="149" t="s">
        <v>92</v>
      </c>
      <c r="E8" s="149" t="s">
        <v>33</v>
      </c>
      <c r="F8" s="149" t="s">
        <v>111</v>
      </c>
      <c r="G8" s="149" t="s">
        <v>131</v>
      </c>
    </row>
    <row r="9" spans="1:7" x14ac:dyDescent="0.25">
      <c r="B9" s="149"/>
      <c r="D9" s="149" t="s">
        <v>94</v>
      </c>
      <c r="E9" s="149" t="s">
        <v>98</v>
      </c>
      <c r="F9" s="149" t="s">
        <v>100</v>
      </c>
      <c r="G9" s="149" t="s">
        <v>133</v>
      </c>
    </row>
    <row r="10" spans="1:7" x14ac:dyDescent="0.25">
      <c r="A10" s="148" t="s">
        <v>36</v>
      </c>
      <c r="B10" s="39" t="s">
        <v>138</v>
      </c>
      <c r="D10" s="149" t="s">
        <v>93</v>
      </c>
      <c r="E10" s="149" t="s">
        <v>101</v>
      </c>
      <c r="F10" s="149" t="s">
        <v>96</v>
      </c>
      <c r="G10" s="149" t="s">
        <v>146</v>
      </c>
    </row>
    <row r="11" spans="1:7" x14ac:dyDescent="0.25">
      <c r="B11" s="148"/>
      <c r="D11" s="149" t="s">
        <v>112</v>
      </c>
      <c r="E11" s="149" t="s">
        <v>113</v>
      </c>
      <c r="F11" s="149" t="s">
        <v>95</v>
      </c>
    </row>
    <row r="12" spans="1:7" x14ac:dyDescent="0.25">
      <c r="B12" s="149" t="s">
        <v>139</v>
      </c>
      <c r="D12" s="149" t="s">
        <v>116</v>
      </c>
      <c r="E12" s="149" t="s">
        <v>114</v>
      </c>
      <c r="F12" s="149" t="s">
        <v>104</v>
      </c>
    </row>
    <row r="13" spans="1:7" x14ac:dyDescent="0.25">
      <c r="B13" s="149" t="s">
        <v>81</v>
      </c>
      <c r="D13" s="149" t="s">
        <v>117</v>
      </c>
      <c r="E13" s="149" t="s">
        <v>118</v>
      </c>
      <c r="F13" s="149" t="s">
        <v>106</v>
      </c>
    </row>
    <row r="14" spans="1:7" x14ac:dyDescent="0.25">
      <c r="B14" s="149" t="s">
        <v>82</v>
      </c>
      <c r="E14" s="149" t="s">
        <v>90</v>
      </c>
      <c r="F14" s="149" t="s">
        <v>125</v>
      </c>
    </row>
    <row r="15" spans="1:7" x14ac:dyDescent="0.25">
      <c r="B15" s="51" t="s">
        <v>190</v>
      </c>
      <c r="F15" s="149" t="s">
        <v>109</v>
      </c>
    </row>
    <row r="16" spans="1:7" x14ac:dyDescent="0.25">
      <c r="B16" s="51" t="s">
        <v>140</v>
      </c>
      <c r="F16" s="149" t="s">
        <v>99</v>
      </c>
    </row>
    <row r="17" spans="1:7" x14ac:dyDescent="0.25">
      <c r="B17" s="149"/>
      <c r="F17" s="149" t="s">
        <v>107</v>
      </c>
    </row>
    <row r="18" spans="1:7" x14ac:dyDescent="0.25">
      <c r="A18" s="150" t="s">
        <v>37</v>
      </c>
      <c r="B18" s="149" t="s">
        <v>142</v>
      </c>
      <c r="F18" s="149" t="s">
        <v>103</v>
      </c>
    </row>
    <row r="19" spans="1:7" x14ac:dyDescent="0.25">
      <c r="A19" s="149"/>
      <c r="B19" s="149" t="s">
        <v>38</v>
      </c>
      <c r="F19" s="149" t="s">
        <v>105</v>
      </c>
    </row>
    <row r="20" spans="1:7" x14ac:dyDescent="0.25">
      <c r="A20" s="149"/>
      <c r="B20" s="148"/>
      <c r="F20" s="149" t="s">
        <v>126</v>
      </c>
    </row>
    <row r="21" spans="1:7" x14ac:dyDescent="0.25">
      <c r="A21" s="149" t="s">
        <v>39</v>
      </c>
      <c r="B21" s="149" t="s">
        <v>40</v>
      </c>
      <c r="F21" s="149" t="s">
        <v>127</v>
      </c>
    </row>
    <row r="22" spans="1:7" x14ac:dyDescent="0.25">
      <c r="B22" s="149" t="s">
        <v>141</v>
      </c>
      <c r="F22" s="149" t="s">
        <v>124</v>
      </c>
    </row>
    <row r="23" spans="1:7" x14ac:dyDescent="0.25">
      <c r="B23" s="149" t="s">
        <v>83</v>
      </c>
      <c r="F23" s="149" t="s">
        <v>128</v>
      </c>
    </row>
    <row r="24" spans="1:7" x14ac:dyDescent="0.25">
      <c r="A24" s="149"/>
      <c r="B24" s="149" t="s">
        <v>41</v>
      </c>
      <c r="F24" s="149" t="s">
        <v>110</v>
      </c>
    </row>
    <row r="25" spans="1:7" x14ac:dyDescent="0.25">
      <c r="A25" s="149"/>
      <c r="B25" s="149"/>
      <c r="F25" s="149"/>
    </row>
    <row r="26" spans="1:7" x14ac:dyDescent="0.25">
      <c r="A26" s="149" t="s">
        <v>42</v>
      </c>
      <c r="B26" s="149" t="s">
        <v>43</v>
      </c>
      <c r="D26" s="263" t="s">
        <v>145</v>
      </c>
      <c r="E26" s="264"/>
      <c r="F26" s="264"/>
      <c r="G26" s="264"/>
    </row>
    <row r="27" spans="1:7" x14ac:dyDescent="0.25">
      <c r="A27" s="149"/>
      <c r="B27" s="149"/>
    </row>
    <row r="28" spans="1:7" x14ac:dyDescent="0.25">
      <c r="A28" s="149" t="s">
        <v>44</v>
      </c>
      <c r="B28" s="149" t="s">
        <v>144</v>
      </c>
    </row>
    <row r="29" spans="1:7" x14ac:dyDescent="0.25">
      <c r="A29" s="149"/>
      <c r="B29" s="149"/>
    </row>
    <row r="30" spans="1:7" x14ac:dyDescent="0.25">
      <c r="A30" s="149" t="s">
        <v>45</v>
      </c>
      <c r="B30" s="149" t="s">
        <v>46</v>
      </c>
    </row>
    <row r="31" spans="1:7" x14ac:dyDescent="0.25">
      <c r="A31" s="149"/>
      <c r="B31" s="148"/>
    </row>
    <row r="32" spans="1:7" x14ac:dyDescent="0.25">
      <c r="A32" s="149" t="s">
        <v>47</v>
      </c>
      <c r="B32" s="149" t="s">
        <v>143</v>
      </c>
    </row>
    <row r="33" spans="1:2" x14ac:dyDescent="0.25">
      <c r="A33" s="149"/>
      <c r="B33" s="148"/>
    </row>
    <row r="34" spans="1:2" x14ac:dyDescent="0.25">
      <c r="A34" s="149" t="s">
        <v>48</v>
      </c>
      <c r="B34" s="149" t="s">
        <v>120</v>
      </c>
    </row>
    <row r="35" spans="1:2" x14ac:dyDescent="0.25">
      <c r="B35" s="149" t="s">
        <v>49</v>
      </c>
    </row>
    <row r="36" spans="1:2" x14ac:dyDescent="0.25">
      <c r="B36" s="149" t="s">
        <v>119</v>
      </c>
    </row>
    <row r="37" spans="1:2" x14ac:dyDescent="0.25">
      <c r="B37" s="149" t="s">
        <v>50</v>
      </c>
    </row>
    <row r="38" spans="1:2" x14ac:dyDescent="0.25">
      <c r="B38" s="149" t="s">
        <v>51</v>
      </c>
    </row>
    <row r="39" spans="1:2" x14ac:dyDescent="0.25">
      <c r="B39" s="148"/>
    </row>
    <row r="40" spans="1:2" x14ac:dyDescent="0.25">
      <c r="A40" s="148" t="s">
        <v>52</v>
      </c>
      <c r="B40" s="39" t="s">
        <v>53</v>
      </c>
    </row>
    <row r="41" spans="1:2" x14ac:dyDescent="0.25">
      <c r="A41" s="148"/>
      <c r="B41" s="148"/>
    </row>
    <row r="42" spans="1:2" x14ac:dyDescent="0.25">
      <c r="A42" s="149" t="s">
        <v>37</v>
      </c>
      <c r="B42" s="149" t="s">
        <v>204</v>
      </c>
    </row>
    <row r="43" spans="1:2" x14ac:dyDescent="0.25">
      <c r="A43" s="149"/>
      <c r="B43" s="148"/>
    </row>
    <row r="44" spans="1:2" x14ac:dyDescent="0.25">
      <c r="A44" s="149" t="s">
        <v>39</v>
      </c>
      <c r="B44" s="149" t="s">
        <v>121</v>
      </c>
    </row>
    <row r="45" spans="1:2" x14ac:dyDescent="0.25">
      <c r="A45" s="149"/>
      <c r="B45" s="148"/>
    </row>
    <row r="46" spans="1:2" x14ac:dyDescent="0.25">
      <c r="A46" s="149" t="s">
        <v>42</v>
      </c>
      <c r="B46" s="149" t="s">
        <v>191</v>
      </c>
    </row>
    <row r="47" spans="1:2" x14ac:dyDescent="0.25">
      <c r="A47" s="149"/>
      <c r="B47" s="148"/>
    </row>
    <row r="48" spans="1:2" x14ac:dyDescent="0.25">
      <c r="A48" s="148" t="s">
        <v>54</v>
      </c>
      <c r="B48" s="39" t="s">
        <v>55</v>
      </c>
    </row>
    <row r="49" spans="1:2" x14ac:dyDescent="0.25">
      <c r="A49" s="148"/>
      <c r="B49" s="148"/>
    </row>
    <row r="50" spans="1:2" x14ac:dyDescent="0.25">
      <c r="A50" s="149" t="s">
        <v>37</v>
      </c>
      <c r="B50" s="149" t="s">
        <v>134</v>
      </c>
    </row>
    <row r="51" spans="1:2" x14ac:dyDescent="0.25">
      <c r="A51" s="149"/>
      <c r="B51" s="148"/>
    </row>
    <row r="52" spans="1:2" x14ac:dyDescent="0.25">
      <c r="A52" s="149" t="s">
        <v>39</v>
      </c>
      <c r="B52" s="149" t="s">
        <v>135</v>
      </c>
    </row>
    <row r="53" spans="1:2" x14ac:dyDescent="0.25">
      <c r="B53" s="149" t="s">
        <v>56</v>
      </c>
    </row>
    <row r="54" spans="1:2" x14ac:dyDescent="0.25">
      <c r="B54" s="148"/>
    </row>
    <row r="55" spans="1:2" x14ac:dyDescent="0.25">
      <c r="A55" s="149" t="s">
        <v>42</v>
      </c>
      <c r="B55" s="149" t="s">
        <v>57</v>
      </c>
    </row>
    <row r="56" spans="1:2" x14ac:dyDescent="0.25">
      <c r="A56" s="149"/>
      <c r="B56" s="148"/>
    </row>
    <row r="57" spans="1:2" x14ac:dyDescent="0.25">
      <c r="A57" s="149" t="s">
        <v>44</v>
      </c>
      <c r="B57" s="149" t="s">
        <v>58</v>
      </c>
    </row>
    <row r="58" spans="1:2" x14ac:dyDescent="0.25">
      <c r="B58" s="149"/>
    </row>
    <row r="59" spans="1:2" ht="12.75" customHeight="1" x14ac:dyDescent="0.25">
      <c r="A59" s="148" t="s">
        <v>59</v>
      </c>
      <c r="B59" s="39" t="s">
        <v>60</v>
      </c>
    </row>
    <row r="60" spans="1:2" ht="12.75" customHeight="1" x14ac:dyDescent="0.25">
      <c r="A60" s="148"/>
      <c r="B60" s="148"/>
    </row>
    <row r="61" spans="1:2" x14ac:dyDescent="0.25">
      <c r="A61" s="149" t="s">
        <v>37</v>
      </c>
      <c r="B61" s="149" t="s">
        <v>61</v>
      </c>
    </row>
    <row r="62" spans="1:2" x14ac:dyDescent="0.25">
      <c r="A62" s="149"/>
      <c r="B62" s="149"/>
    </row>
    <row r="63" spans="1:2" x14ac:dyDescent="0.25">
      <c r="A63" s="149" t="s">
        <v>39</v>
      </c>
      <c r="B63" s="149" t="s">
        <v>62</v>
      </c>
    </row>
    <row r="64" spans="1:2" x14ac:dyDescent="0.25">
      <c r="B64" s="149" t="s">
        <v>63</v>
      </c>
    </row>
    <row r="65" spans="1:2" x14ac:dyDescent="0.25">
      <c r="A65" s="149"/>
      <c r="B65" s="149" t="s">
        <v>64</v>
      </c>
    </row>
    <row r="66" spans="1:2" x14ac:dyDescent="0.25">
      <c r="B66" s="148"/>
    </row>
    <row r="67" spans="1:2" x14ac:dyDescent="0.25">
      <c r="A67" s="149" t="s">
        <v>42</v>
      </c>
      <c r="B67" s="149" t="s">
        <v>65</v>
      </c>
    </row>
    <row r="68" spans="1:2" x14ac:dyDescent="0.25">
      <c r="B68" s="149" t="s">
        <v>66</v>
      </c>
    </row>
    <row r="69" spans="1:2" x14ac:dyDescent="0.25">
      <c r="A69" s="149"/>
      <c r="B69" s="149" t="s">
        <v>67</v>
      </c>
    </row>
    <row r="70" spans="1:2" x14ac:dyDescent="0.25">
      <c r="B70" s="148" t="s">
        <v>68</v>
      </c>
    </row>
    <row r="71" spans="1:2" x14ac:dyDescent="0.25">
      <c r="B71" s="148" t="s">
        <v>69</v>
      </c>
    </row>
    <row r="72" spans="1:2" s="148" customFormat="1" x14ac:dyDescent="0.25"/>
    <row r="73" spans="1:2" x14ac:dyDescent="0.25">
      <c r="A73" s="148" t="s">
        <v>84</v>
      </c>
      <c r="B73" s="39" t="s">
        <v>159</v>
      </c>
    </row>
    <row r="74" spans="1:2" x14ac:dyDescent="0.25">
      <c r="B74" s="149"/>
    </row>
    <row r="75" spans="1:2" x14ac:dyDescent="0.25">
      <c r="A75" s="149" t="s">
        <v>37</v>
      </c>
      <c r="B75" s="149" t="s">
        <v>160</v>
      </c>
    </row>
    <row r="76" spans="1:2" x14ac:dyDescent="0.25">
      <c r="A76" s="149"/>
      <c r="B76" s="149"/>
    </row>
    <row r="77" spans="1:2" x14ac:dyDescent="0.25">
      <c r="A77" s="149" t="s">
        <v>39</v>
      </c>
      <c r="B77" s="149" t="s">
        <v>161</v>
      </c>
    </row>
    <row r="78" spans="1:2" ht="12.75" customHeight="1" x14ac:dyDescent="0.25">
      <c r="B78" s="149"/>
    </row>
    <row r="79" spans="1:2" x14ac:dyDescent="0.25">
      <c r="B79" s="148" t="s">
        <v>85</v>
      </c>
    </row>
    <row r="80" spans="1:2" x14ac:dyDescent="0.25">
      <c r="B80" s="149" t="s">
        <v>86</v>
      </c>
    </row>
    <row r="81" spans="1:2" x14ac:dyDescent="0.25">
      <c r="B81" s="149"/>
    </row>
    <row r="82" spans="1:2" ht="15.6" x14ac:dyDescent="0.3">
      <c r="A82" s="148" t="s">
        <v>192</v>
      </c>
      <c r="B82" s="40" t="s">
        <v>70</v>
      </c>
    </row>
    <row r="83" spans="1:2" ht="15.6" x14ac:dyDescent="0.3">
      <c r="A83" s="148"/>
      <c r="B83" s="40"/>
    </row>
    <row r="84" spans="1:2" x14ac:dyDescent="0.25">
      <c r="B84" s="148" t="s">
        <v>71</v>
      </c>
    </row>
    <row r="85" spans="1:2" customFormat="1" x14ac:dyDescent="0.25"/>
    <row r="86" spans="1:2" ht="15.6" x14ac:dyDescent="0.3">
      <c r="A86" s="148" t="s">
        <v>193</v>
      </c>
      <c r="B86" s="40" t="s">
        <v>72</v>
      </c>
    </row>
    <row r="87" spans="1:2" ht="15.6" x14ac:dyDescent="0.3">
      <c r="A87" s="148"/>
      <c r="B87" s="40"/>
    </row>
    <row r="88" spans="1:2" x14ac:dyDescent="0.25">
      <c r="B88" s="148" t="s">
        <v>73</v>
      </c>
    </row>
    <row r="89" spans="1:2" x14ac:dyDescent="0.25">
      <c r="B89" s="149" t="s">
        <v>205</v>
      </c>
    </row>
    <row r="90" spans="1:2" x14ac:dyDescent="0.25">
      <c r="B90" s="149" t="s">
        <v>203</v>
      </c>
    </row>
    <row r="91" spans="1:2" x14ac:dyDescent="0.25">
      <c r="B91" s="149" t="s">
        <v>202</v>
      </c>
    </row>
    <row r="92" spans="1:2" ht="15.6" x14ac:dyDescent="0.3">
      <c r="A92" s="148" t="s">
        <v>194</v>
      </c>
      <c r="B92" s="40" t="s">
        <v>74</v>
      </c>
    </row>
    <row r="93" spans="1:2" ht="15.6" x14ac:dyDescent="0.3">
      <c r="A93" s="148"/>
      <c r="B93" s="40"/>
    </row>
    <row r="94" spans="1:2" x14ac:dyDescent="0.25">
      <c r="B94" s="148" t="s">
        <v>75</v>
      </c>
    </row>
    <row r="95" spans="1:2" x14ac:dyDescent="0.25">
      <c r="B95" s="148" t="s">
        <v>136</v>
      </c>
    </row>
    <row r="96" spans="1:2" x14ac:dyDescent="0.25">
      <c r="B96" s="148" t="s">
        <v>137</v>
      </c>
    </row>
    <row r="100" spans="1:2" ht="13.8" x14ac:dyDescent="0.25">
      <c r="B100" s="152" t="s">
        <v>206</v>
      </c>
    </row>
    <row r="101" spans="1:2" x14ac:dyDescent="0.25">
      <c r="B101" s="149" t="s">
        <v>186</v>
      </c>
    </row>
    <row r="102" spans="1:2" ht="24.6" x14ac:dyDescent="0.4">
      <c r="A102" s="149" t="s">
        <v>195</v>
      </c>
      <c r="B102" s="153" t="s">
        <v>196</v>
      </c>
    </row>
    <row r="104" spans="1:2" ht="17.399999999999999" x14ac:dyDescent="0.3">
      <c r="B104" s="154" t="s">
        <v>197</v>
      </c>
    </row>
    <row r="105" spans="1:2" ht="17.399999999999999" x14ac:dyDescent="0.3">
      <c r="B105" s="155" t="s">
        <v>198</v>
      </c>
    </row>
    <row r="106" spans="1:2" ht="17.399999999999999" x14ac:dyDescent="0.3">
      <c r="B106" s="155" t="s">
        <v>199</v>
      </c>
    </row>
    <row r="107" spans="1:2" ht="17.399999999999999" x14ac:dyDescent="0.3">
      <c r="B107" s="155" t="s">
        <v>200</v>
      </c>
    </row>
    <row r="108" spans="1:2" ht="17.399999999999999" x14ac:dyDescent="0.3">
      <c r="B108" s="155" t="s">
        <v>201</v>
      </c>
    </row>
  </sheetData>
  <sheetProtection selectLockedCells="1" selectUnlockedCells="1"/>
  <mergeCells count="5">
    <mergeCell ref="D3:E3"/>
    <mergeCell ref="F3:G3"/>
    <mergeCell ref="F4:G4"/>
    <mergeCell ref="D2:G2"/>
    <mergeCell ref="D26:G2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 1516</vt:lpstr>
      <vt:lpstr>Reglement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Roman</cp:lastModifiedBy>
  <dcterms:created xsi:type="dcterms:W3CDTF">2013-12-15T06:50:14Z</dcterms:created>
  <dcterms:modified xsi:type="dcterms:W3CDTF">2015-12-20T08:35:44Z</dcterms:modified>
</cp:coreProperties>
</file>