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388" activeTab="0"/>
  </bookViews>
  <sheets>
    <sheet name="2015 GP v. NÖ" sheetId="1" r:id="rId1"/>
    <sheet name="Eingabe" sheetId="2" r:id="rId2"/>
  </sheets>
  <definedNames>
    <definedName name="_xlnm.Print_Area" localSheetId="0">'2015 GP v. NÖ'!$A$1:$R$199</definedName>
    <definedName name="_xlnm.Print_Area" localSheetId="1">'Eingabe'!$A$1:$K$56</definedName>
  </definedNames>
  <calcPr fullCalcOnLoad="1"/>
</workbook>
</file>

<file path=xl/sharedStrings.xml><?xml version="1.0" encoding="utf-8"?>
<sst xmlns="http://schemas.openxmlformats.org/spreadsheetml/2006/main" count="396" uniqueCount="73">
  <si>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</si>
  <si>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</si>
  <si>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</si>
  <si>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</si>
  <si>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</si>
  <si>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</si>
  <si>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</si>
  <si>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</si>
  <si>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</si>
  <si>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</si>
  <si>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</si>
  <si>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</si>
  <si>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</si>
  <si>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</si>
  <si>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</si>
  <si>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</si>
  <si>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</si>
  <si>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</si>
  <si>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</si>
  <si>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</si>
  <si>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</si>
  <si>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</si>
  <si>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</si>
  <si>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</si>
  <si>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</si>
  <si>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</si>
  <si>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</si>
  <si>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</si>
  <si>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</si>
  <si>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</si>
  <si>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</si>
  <si>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</si>
  <si>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</si>
  <si>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</si>
  <si>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</si>
  <si>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</si>
  <si>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</si>
  <si>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</si>
  <si>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</si>
  <si>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</si>
  <si>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</si>
  <si>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</si>
  <si>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</si>
  <si>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</si>
  <si>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</si>
  <si>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</si>
  <si>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</si>
  <si>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</si>
  <si>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</si>
  <si>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</si>
  <si>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</si>
  <si>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</si>
  <si>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</si>
  <si>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</si>
  <si>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</si>
  <si>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</si>
  <si>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</si>
  <si>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</si>
  <si>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</si>
  <si>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</si>
  <si>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</si>
  <si>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</si>
  <si>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</si>
  <si>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</si>
  <si>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</si>
  <si>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</si>
  <si>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2015 Großer Preis v. NÖ</t>
  </si>
  <si>
    <t>SA Raceway 20.03.15</t>
  </si>
  <si>
    <t>Mac Raceway 05.06.15</t>
  </si>
  <si>
    <t>Mac Raceway 04.12.15</t>
  </si>
  <si>
    <t>SA Raceway 20.11.15</t>
  </si>
  <si>
    <t>Mario Rada</t>
  </si>
  <si>
    <t>Hans Schorer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</si>
</sst>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2"/>
      <name val="Verdana"/>
      <family val="2"/>
    </font>
    <font>
      <b/>
      <sz val="14"/>
      <color indexed="17"/>
      <name val="Verdana"/>
      <family val="2"/>
    </font>
    <font>
      <b/>
      <sz val="14"/>
      <color indexed="10"/>
      <name val="Verdana"/>
      <family val="2"/>
    </font>
    <font>
      <b/>
      <sz val="14"/>
      <color indexed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0000FF"/>
      <name val="Verdana"/>
      <family val="2"/>
    </font>
    <font>
      <b/>
      <sz val="14"/>
      <color rgb="FF008000"/>
      <name val="Arial"/>
      <family val="2"/>
    </font>
    <font>
      <b/>
      <sz val="14"/>
      <color rgb="FF008000"/>
      <name val="Verdana"/>
      <family val="2"/>
    </font>
    <font>
      <b/>
      <sz val="14"/>
      <color rgb="FFFF0000"/>
      <name val="Verdana"/>
      <family val="2"/>
    </font>
    <font>
      <b/>
      <sz val="14"/>
      <color rgb="FFFF0066"/>
      <name val="Verdana"/>
      <family val="2"/>
    </font>
    <font>
      <sz val="14"/>
      <color theme="0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169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28" borderId="0" applyNumberFormat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vertical="center"/>
    </xf>
    <xf numFmtId="1" fontId="15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17" fillId="0" borderId="13" xfId="45" applyNumberFormat="1" applyFont="1" applyBorder="1" applyAlignment="1">
      <alignment horizontal="center" vertical="center" wrapText="1"/>
      <protection/>
    </xf>
    <xf numFmtId="173" fontId="17" fillId="0" borderId="14" xfId="45" applyNumberFormat="1" applyFont="1" applyBorder="1" applyAlignment="1">
      <alignment horizontal="center" vertical="center" wrapText="1"/>
      <protection/>
    </xf>
    <xf numFmtId="0" fontId="14" fillId="36" borderId="15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6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7" xfId="45" applyNumberFormat="1" applyFont="1" applyBorder="1" applyAlignment="1">
      <alignment horizontal="center" vertical="center" wrapText="1"/>
      <protection/>
    </xf>
    <xf numFmtId="173" fontId="17" fillId="0" borderId="18" xfId="45" applyNumberFormat="1" applyFont="1" applyBorder="1" applyAlignment="1">
      <alignment horizontal="center" vertical="center" wrapText="1"/>
      <protection/>
    </xf>
    <xf numFmtId="0" fontId="14" fillId="35" borderId="19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2" fontId="14" fillId="40" borderId="13" xfId="0" applyNumberFormat="1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5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6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41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14" fillId="41" borderId="13" xfId="0" applyFont="1" applyFill="1" applyBorder="1" applyAlignment="1">
      <alignment horizontal="left" vertical="center"/>
    </xf>
    <xf numFmtId="0" fontId="4" fillId="41" borderId="27" xfId="0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14" fillId="43" borderId="13" xfId="0" applyFont="1" applyFill="1" applyBorder="1" applyAlignment="1">
      <alignment horizontal="left" vertical="center"/>
    </xf>
    <xf numFmtId="0" fontId="14" fillId="43" borderId="10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2" fontId="3" fillId="42" borderId="25" xfId="0" applyNumberFormat="1" applyFont="1" applyFill="1" applyBorder="1" applyAlignment="1">
      <alignment horizontal="center" vertical="center" wrapText="1"/>
    </xf>
    <xf numFmtId="0" fontId="24" fillId="36" borderId="31" xfId="0" applyFont="1" applyFill="1" applyBorder="1" applyAlignment="1">
      <alignment horizontal="center" vertical="center"/>
    </xf>
    <xf numFmtId="0" fontId="29" fillId="36" borderId="31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/>
    </xf>
    <xf numFmtId="2" fontId="14" fillId="44" borderId="32" xfId="0" applyNumberFormat="1" applyFont="1" applyFill="1" applyBorder="1" applyAlignment="1">
      <alignment horizontal="center" vertical="center"/>
    </xf>
    <xf numFmtId="2" fontId="14" fillId="44" borderId="13" xfId="0" applyNumberFormat="1" applyFont="1" applyFill="1" applyBorder="1" applyAlignment="1">
      <alignment horizontal="center" vertical="center"/>
    </xf>
    <xf numFmtId="2" fontId="14" fillId="35" borderId="13" xfId="0" applyNumberFormat="1" applyFont="1" applyFill="1" applyBorder="1" applyAlignment="1">
      <alignment vertical="center"/>
    </xf>
    <xf numFmtId="1" fontId="15" fillId="35" borderId="13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2" fontId="14" fillId="45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vertical="center"/>
    </xf>
    <xf numFmtId="1" fontId="15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2" fontId="14" fillId="46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vertical="center"/>
    </xf>
    <xf numFmtId="1" fontId="15" fillId="37" borderId="10" xfId="0" applyNumberFormat="1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/>
    </xf>
    <xf numFmtId="2" fontId="15" fillId="36" borderId="28" xfId="0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/>
    </xf>
    <xf numFmtId="2" fontId="15" fillId="37" borderId="28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2" fontId="75" fillId="33" borderId="10" xfId="45" applyNumberFormat="1" applyFont="1" applyFill="1" applyBorder="1" applyAlignment="1">
      <alignment horizontal="center" vertical="center"/>
      <protection/>
    </xf>
    <xf numFmtId="2" fontId="20" fillId="33" borderId="10" xfId="45" applyNumberFormat="1" applyFont="1" applyFill="1" applyBorder="1" applyAlignment="1">
      <alignment horizontal="center" vertical="center"/>
      <protection/>
    </xf>
    <xf numFmtId="2" fontId="76" fillId="33" borderId="34" xfId="45" applyNumberFormat="1" applyFont="1" applyFill="1" applyBorder="1" applyAlignment="1">
      <alignment horizontal="center" vertical="center"/>
      <protection/>
    </xf>
    <xf numFmtId="0" fontId="14" fillId="35" borderId="13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176" fontId="16" fillId="33" borderId="27" xfId="45" applyNumberFormat="1" applyFont="1" applyFill="1" applyBorder="1" applyAlignment="1">
      <alignment horizontal="center" vertical="center"/>
      <protection/>
    </xf>
    <xf numFmtId="176" fontId="16" fillId="33" borderId="22" xfId="45" applyNumberFormat="1" applyFont="1" applyFill="1" applyBorder="1" applyAlignment="1">
      <alignment horizontal="center" vertical="center"/>
      <protection/>
    </xf>
    <xf numFmtId="2" fontId="77" fillId="33" borderId="10" xfId="45" applyNumberFormat="1" applyFont="1" applyFill="1" applyBorder="1" applyAlignment="1">
      <alignment horizontal="center" vertical="center"/>
      <protection/>
    </xf>
    <xf numFmtId="2" fontId="78" fillId="33" borderId="35" xfId="45" applyNumberFormat="1" applyFont="1" applyFill="1" applyBorder="1" applyAlignment="1">
      <alignment horizontal="center" vertical="center"/>
      <protection/>
    </xf>
    <xf numFmtId="176" fontId="78" fillId="33" borderId="22" xfId="45" applyNumberFormat="1" applyFont="1" applyFill="1" applyBorder="1" applyAlignment="1">
      <alignment horizontal="center" vertical="center"/>
      <protection/>
    </xf>
    <xf numFmtId="176" fontId="79" fillId="33" borderId="22" xfId="45" applyNumberFormat="1" applyFont="1" applyFill="1" applyBorder="1" applyAlignment="1">
      <alignment horizontal="center" vertical="center"/>
      <protection/>
    </xf>
    <xf numFmtId="2" fontId="79" fillId="33" borderId="35" xfId="45" applyNumberFormat="1" applyFont="1" applyFill="1" applyBorder="1" applyAlignment="1">
      <alignment horizontal="center" vertical="center"/>
      <protection/>
    </xf>
    <xf numFmtId="0" fontId="14" fillId="35" borderId="10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44" borderId="16" xfId="0" applyNumberFormat="1" applyFont="1" applyFill="1" applyBorder="1" applyAlignment="1">
      <alignment horizontal="center" vertical="center"/>
    </xf>
    <xf numFmtId="2" fontId="14" fillId="35" borderId="16" xfId="0" applyNumberFormat="1" applyFont="1" applyFill="1" applyBorder="1" applyAlignment="1">
      <alignment vertical="center"/>
    </xf>
    <xf numFmtId="1" fontId="15" fillId="35" borderId="16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0" fillId="39" borderId="28" xfId="0" applyFont="1" applyFill="1" applyBorder="1" applyAlignment="1">
      <alignment horizontal="center" vertical="center"/>
    </xf>
    <xf numFmtId="2" fontId="14" fillId="45" borderId="16" xfId="0" applyNumberFormat="1" applyFont="1" applyFill="1" applyBorder="1" applyAlignment="1">
      <alignment horizontal="center" vertical="center"/>
    </xf>
    <xf numFmtId="2" fontId="14" fillId="46" borderId="16" xfId="0" applyNumberFormat="1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14" fontId="7" fillId="33" borderId="36" xfId="0" applyNumberFormat="1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0" fontId="9" fillId="41" borderId="39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31" fillId="47" borderId="13" xfId="0" applyFont="1" applyFill="1" applyBorder="1" applyAlignment="1">
      <alignment horizontal="center" vertical="center"/>
    </xf>
    <xf numFmtId="0" fontId="31" fillId="47" borderId="1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1" fillId="39" borderId="46" xfId="0" applyFont="1" applyFill="1" applyBorder="1" applyAlignment="1">
      <alignment horizontal="center" vertical="center"/>
    </xf>
    <xf numFmtId="0" fontId="11" fillId="39" borderId="47" xfId="0" applyFont="1" applyFill="1" applyBorder="1" applyAlignment="1">
      <alignment horizontal="center" vertical="center"/>
    </xf>
    <xf numFmtId="172" fontId="12" fillId="39" borderId="32" xfId="0" applyNumberFormat="1" applyFont="1" applyFill="1" applyBorder="1" applyAlignment="1">
      <alignment horizontal="center" vertical="center" wrapText="1"/>
    </xf>
    <xf numFmtId="172" fontId="12" fillId="39" borderId="48" xfId="0" applyNumberFormat="1" applyFont="1" applyFill="1" applyBorder="1" applyAlignment="1">
      <alignment horizontal="center" vertical="center" wrapText="1"/>
    </xf>
    <xf numFmtId="0" fontId="11" fillId="41" borderId="32" xfId="0" applyFont="1" applyFill="1" applyBorder="1" applyAlignment="1">
      <alignment horizontal="center" vertical="center" wrapText="1"/>
    </xf>
    <xf numFmtId="0" fontId="11" fillId="41" borderId="48" xfId="0" applyFont="1" applyFill="1" applyBorder="1" applyAlignment="1">
      <alignment horizontal="center" vertical="center" wrapText="1"/>
    </xf>
    <xf numFmtId="0" fontId="31" fillId="39" borderId="32" xfId="0" applyFont="1" applyFill="1" applyBorder="1" applyAlignment="1">
      <alignment horizontal="center" vertical="center"/>
    </xf>
    <xf numFmtId="0" fontId="31" fillId="39" borderId="48" xfId="0" applyFont="1" applyFill="1" applyBorder="1" applyAlignment="1">
      <alignment horizontal="center" vertical="center"/>
    </xf>
    <xf numFmtId="0" fontId="11" fillId="39" borderId="32" xfId="0" applyFont="1" applyFill="1" applyBorder="1" applyAlignment="1">
      <alignment horizontal="center" vertical="center" wrapText="1"/>
    </xf>
    <xf numFmtId="0" fontId="11" fillId="39" borderId="48" xfId="0" applyFont="1" applyFill="1" applyBorder="1" applyAlignment="1">
      <alignment horizontal="center" vertical="center" wrapText="1"/>
    </xf>
    <xf numFmtId="0" fontId="24" fillId="37" borderId="36" xfId="0" applyFont="1" applyFill="1" applyBorder="1" applyAlignment="1">
      <alignment horizontal="center" vertical="center"/>
    </xf>
    <xf numFmtId="0" fontId="24" fillId="37" borderId="38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34" fillId="33" borderId="36" xfId="0" applyFont="1" applyFill="1" applyBorder="1" applyAlignment="1">
      <alignment horizontal="center" vertical="center"/>
    </xf>
    <xf numFmtId="0" fontId="34" fillId="33" borderId="37" xfId="0" applyFont="1" applyFill="1" applyBorder="1" applyAlignment="1">
      <alignment horizontal="center" vertical="center"/>
    </xf>
    <xf numFmtId="0" fontId="34" fillId="33" borderId="38" xfId="0" applyFont="1" applyFill="1" applyBorder="1" applyAlignment="1">
      <alignment horizontal="center" vertical="center"/>
    </xf>
    <xf numFmtId="0" fontId="36" fillId="39" borderId="36" xfId="0" applyFont="1" applyFill="1" applyBorder="1" applyAlignment="1">
      <alignment horizontal="center" vertical="center"/>
    </xf>
    <xf numFmtId="0" fontId="36" fillId="39" borderId="37" xfId="0" applyFont="1" applyFill="1" applyBorder="1" applyAlignment="1">
      <alignment horizontal="center" vertical="center"/>
    </xf>
    <xf numFmtId="0" fontId="36" fillId="39" borderId="38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28" fillId="35" borderId="37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30" fillId="35" borderId="36" xfId="0" applyFont="1" applyFill="1" applyBorder="1" applyAlignment="1">
      <alignment horizontal="center" vertical="center"/>
    </xf>
    <xf numFmtId="0" fontId="30" fillId="35" borderId="37" xfId="0" applyFont="1" applyFill="1" applyBorder="1" applyAlignment="1">
      <alignment horizontal="center" vertical="center"/>
    </xf>
    <xf numFmtId="0" fontId="30" fillId="35" borderId="3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41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3" fillId="37" borderId="36" xfId="0" applyFont="1" applyFill="1" applyBorder="1" applyAlignment="1">
      <alignment horizontal="center" vertical="center"/>
    </xf>
    <xf numFmtId="0" fontId="23" fillId="37" borderId="38" xfId="0" applyFont="1" applyFill="1" applyBorder="1" applyAlignment="1">
      <alignment horizontal="center" vertical="center"/>
    </xf>
    <xf numFmtId="49" fontId="11" fillId="39" borderId="32" xfId="0" applyNumberFormat="1" applyFont="1" applyFill="1" applyBorder="1" applyAlignment="1">
      <alignment horizontal="center" vertical="center" wrapText="1"/>
    </xf>
    <xf numFmtId="49" fontId="11" fillId="39" borderId="48" xfId="0" applyNumberFormat="1" applyFont="1" applyFill="1" applyBorder="1" applyAlignment="1">
      <alignment horizontal="center" vertical="center" wrapText="1"/>
    </xf>
    <xf numFmtId="0" fontId="35" fillId="42" borderId="36" xfId="0" applyFont="1" applyFill="1" applyBorder="1" applyAlignment="1">
      <alignment horizontal="center" vertical="center"/>
    </xf>
    <xf numFmtId="0" fontId="35" fillId="42" borderId="37" xfId="0" applyFont="1" applyFill="1" applyBorder="1" applyAlignment="1">
      <alignment horizontal="center" vertical="center"/>
    </xf>
    <xf numFmtId="0" fontId="35" fillId="42" borderId="38" xfId="0" applyFont="1" applyFill="1" applyBorder="1" applyAlignment="1">
      <alignment horizontal="center" vertical="center"/>
    </xf>
    <xf numFmtId="0" fontId="33" fillId="42" borderId="36" xfId="0" applyFont="1" applyFill="1" applyBorder="1" applyAlignment="1">
      <alignment horizontal="center" vertical="center"/>
    </xf>
    <xf numFmtId="0" fontId="33" fillId="42" borderId="37" xfId="0" applyFont="1" applyFill="1" applyBorder="1" applyAlignment="1">
      <alignment horizontal="center" vertical="center"/>
    </xf>
    <xf numFmtId="0" fontId="33" fillId="42" borderId="38" xfId="0" applyFont="1" applyFill="1" applyBorder="1" applyAlignment="1">
      <alignment horizontal="center" vertical="center"/>
    </xf>
    <xf numFmtId="0" fontId="80" fillId="39" borderId="14" xfId="0" applyFont="1" applyFill="1" applyBorder="1" applyAlignment="1">
      <alignment horizontal="center" vertical="center"/>
    </xf>
    <xf numFmtId="2" fontId="76" fillId="33" borderId="35" xfId="45" applyNumberFormat="1" applyFont="1" applyFill="1" applyBorder="1" applyAlignment="1">
      <alignment horizontal="center" vertical="center"/>
      <protection/>
    </xf>
    <xf numFmtId="2" fontId="14" fillId="44" borderId="10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vertical="center"/>
    </xf>
    <xf numFmtId="1" fontId="15" fillId="35" borderId="10" xfId="0" applyNumberFormat="1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226"/>
  <sheetViews>
    <sheetView tabSelected="1" zoomScale="91" zoomScaleNormal="91" zoomScalePageLayoutView="0" workbookViewId="0" topLeftCell="A11">
      <selection activeCell="N21" sqref="N21"/>
    </sheetView>
  </sheetViews>
  <sheetFormatPr defaultColWidth="11.421875" defaultRowHeight="26.25" customHeight="1"/>
  <cols>
    <col min="1" max="1" width="2.57421875" style="21" customWidth="1"/>
    <col min="2" max="2" width="10.28125" style="17" bestFit="1" customWidth="1"/>
    <col min="3" max="3" width="7.7109375" style="17" customWidth="1"/>
    <col min="4" max="4" width="7.8515625" style="17" customWidth="1"/>
    <col min="5" max="5" width="29.8515625" style="43" bestFit="1" customWidth="1"/>
    <col min="6" max="6" width="13.421875" style="17" customWidth="1"/>
    <col min="7" max="14" width="13.8515625" style="17" customWidth="1"/>
    <col min="15" max="15" width="13.7109375" style="17" customWidth="1"/>
    <col min="16" max="16" width="4.00390625" style="17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5" bestFit="1" customWidth="1"/>
    <col min="21" max="21" width="4.57421875" style="15" bestFit="1" customWidth="1"/>
    <col min="22" max="22" width="4.00390625" style="15" bestFit="1" customWidth="1"/>
    <col min="23" max="24" width="4.00390625" style="3" bestFit="1" customWidth="1"/>
    <col min="25" max="25" width="5.421875" style="15" bestFit="1" customWidth="1"/>
    <col min="26" max="26" width="13.421875" style="3" bestFit="1" customWidth="1"/>
    <col min="27" max="27" width="11.28125" style="16" customWidth="1"/>
    <col min="28" max="28" width="11.00390625" style="16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7" customWidth="1"/>
  </cols>
  <sheetData>
    <row r="1" spans="1:32" s="14" customFormat="1" ht="26.25" customHeight="1" thickBot="1">
      <c r="A1" s="21"/>
      <c r="E1" s="4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6"/>
      <c r="AF1" s="21"/>
    </row>
    <row r="2" spans="2:32" ht="27" customHeight="1" thickBot="1">
      <c r="B2" s="22"/>
      <c r="C2" s="22"/>
      <c r="D2" s="22"/>
      <c r="E2" s="40"/>
      <c r="F2" s="191" t="str">
        <f>E14</f>
        <v>Walter Lemböck </v>
      </c>
      <c r="G2" s="192"/>
      <c r="H2" s="192"/>
      <c r="I2" s="193"/>
      <c r="J2" s="40"/>
      <c r="K2" s="40"/>
      <c r="L2" s="21"/>
      <c r="N2" s="21"/>
      <c r="O2" s="22"/>
      <c r="P2" s="21"/>
      <c r="S2" s="29"/>
      <c r="T2" s="30"/>
      <c r="U2" s="30"/>
      <c r="V2" s="30"/>
      <c r="W2" s="29"/>
      <c r="X2" s="29"/>
      <c r="Y2" s="30"/>
      <c r="Z2" s="29"/>
      <c r="AA2" s="21"/>
      <c r="AB2" s="21"/>
      <c r="AC2" s="21"/>
      <c r="AE2" s="21"/>
      <c r="AF2" s="21"/>
    </row>
    <row r="3" spans="1:32" s="9" customFormat="1" ht="27" customHeight="1" thickBot="1">
      <c r="A3" s="22"/>
      <c r="B3" s="22"/>
      <c r="C3" s="22"/>
      <c r="D3" s="22"/>
      <c r="E3" s="22"/>
      <c r="F3" s="194">
        <f>L14</f>
        <v>87</v>
      </c>
      <c r="G3" s="195"/>
      <c r="H3" s="195"/>
      <c r="I3" s="196"/>
      <c r="J3" s="24"/>
      <c r="K3" s="2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s="9" customFormat="1" ht="27" customHeight="1" thickBot="1">
      <c r="A4" s="22"/>
      <c r="B4" s="23"/>
      <c r="C4" s="23"/>
      <c r="D4" s="23"/>
      <c r="E4" s="98" t="str">
        <f>E15</f>
        <v>Max Oswald</v>
      </c>
      <c r="F4" s="197">
        <v>1</v>
      </c>
      <c r="G4" s="198"/>
      <c r="H4" s="198"/>
      <c r="I4" s="199"/>
      <c r="J4" s="22"/>
      <c r="K4" s="22"/>
      <c r="L4" s="22"/>
      <c r="M4" s="22"/>
      <c r="N4" s="22"/>
      <c r="O4" s="23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8" customFormat="1" ht="27" customHeight="1" thickBot="1">
      <c r="A5" s="23"/>
      <c r="B5" s="23"/>
      <c r="C5" s="23"/>
      <c r="D5" s="23"/>
      <c r="E5" s="99">
        <f>L15</f>
        <v>85</v>
      </c>
      <c r="F5" s="200"/>
      <c r="G5" s="201"/>
      <c r="H5" s="201"/>
      <c r="I5" s="20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s="8" customFormat="1" ht="27" customHeight="1" thickBot="1">
      <c r="A6" s="23"/>
      <c r="B6" s="23"/>
      <c r="C6" s="23"/>
      <c r="D6" s="23"/>
      <c r="E6" s="182">
        <v>2</v>
      </c>
      <c r="F6" s="200"/>
      <c r="G6" s="201"/>
      <c r="H6" s="201"/>
      <c r="I6" s="202"/>
      <c r="J6" s="206" t="str">
        <f>E16</f>
        <v>Gerhard Fischer </v>
      </c>
      <c r="K6" s="207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s="8" customFormat="1" ht="27" customHeight="1" thickBot="1">
      <c r="A7" s="23"/>
      <c r="B7" s="23"/>
      <c r="C7" s="23"/>
      <c r="D7" s="23"/>
      <c r="E7" s="183"/>
      <c r="F7" s="200"/>
      <c r="G7" s="201"/>
      <c r="H7" s="201"/>
      <c r="I7" s="202"/>
      <c r="J7" s="176">
        <f>L16</f>
        <v>76</v>
      </c>
      <c r="K7" s="177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s="8" customFormat="1" ht="27" customHeight="1">
      <c r="A8" s="23"/>
      <c r="B8" s="22"/>
      <c r="C8" s="22"/>
      <c r="D8" s="22"/>
      <c r="E8" s="183"/>
      <c r="F8" s="200"/>
      <c r="G8" s="201"/>
      <c r="H8" s="201"/>
      <c r="I8" s="202"/>
      <c r="J8" s="178">
        <v>3</v>
      </c>
      <c r="K8" s="179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s="9" customFormat="1" ht="27" customHeight="1" thickBot="1">
      <c r="A9" s="22"/>
      <c r="B9" s="22"/>
      <c r="C9" s="22"/>
      <c r="D9" s="22"/>
      <c r="E9" s="184"/>
      <c r="F9" s="203"/>
      <c r="G9" s="204"/>
      <c r="H9" s="204"/>
      <c r="I9" s="205"/>
      <c r="J9" s="180"/>
      <c r="K9" s="181"/>
      <c r="L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s="9" customFormat="1" ht="26.25" customHeight="1" thickBot="1">
      <c r="A10" s="22"/>
      <c r="B10" s="22"/>
      <c r="C10" s="22"/>
      <c r="D10" s="22"/>
      <c r="E10" s="4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5"/>
      <c r="AD10" s="22"/>
      <c r="AE10" s="22"/>
      <c r="AF10" s="22"/>
    </row>
    <row r="11" spans="1:28" s="9" customFormat="1" ht="35.25" customHeight="1" thickBot="1">
      <c r="A11" s="22"/>
      <c r="B11" s="185" t="str">
        <f>Eingabe!$B$2</f>
        <v>2015 Großer Preis v. NÖ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22"/>
      <c r="O11" s="22"/>
      <c r="P11" s="22"/>
      <c r="Q11" s="22"/>
      <c r="R11" s="22"/>
      <c r="S11" s="22"/>
      <c r="T11" s="22"/>
      <c r="U11" s="22"/>
      <c r="V11" s="22"/>
      <c r="W11" s="25"/>
      <c r="X11" s="22"/>
      <c r="Y11" s="22"/>
      <c r="Z11" s="22"/>
      <c r="AA11" s="22"/>
      <c r="AB11" s="22"/>
    </row>
    <row r="12" spans="1:30" s="8" customFormat="1" ht="26.25" customHeight="1">
      <c r="A12" s="23"/>
      <c r="B12" s="154" t="s">
        <v>0</v>
      </c>
      <c r="C12" s="156" t="s">
        <v>60</v>
      </c>
      <c r="D12" s="157"/>
      <c r="E12" s="172" t="s">
        <v>24</v>
      </c>
      <c r="F12" s="170" t="s">
        <v>2</v>
      </c>
      <c r="G12" s="168" t="str">
        <f>Eingabe!D3</f>
        <v>SA Raceway 20.03.15</v>
      </c>
      <c r="H12" s="168" t="str">
        <f>Eingabe!E3</f>
        <v>Mac Raceway 05.06.15</v>
      </c>
      <c r="I12" s="168" t="str">
        <f>Eingabe!F3</f>
        <v>SA Raceway 20.11.15</v>
      </c>
      <c r="J12" s="168" t="str">
        <f>Eingabe!G3</f>
        <v>Mac Raceway 04.12.15</v>
      </c>
      <c r="K12" s="174" t="s">
        <v>25</v>
      </c>
      <c r="L12" s="208" t="s">
        <v>26</v>
      </c>
      <c r="M12" s="166" t="s">
        <v>18</v>
      </c>
      <c r="N12" s="25"/>
      <c r="O12" s="59"/>
      <c r="P12" s="23"/>
      <c r="Q12" s="2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s="8" customFormat="1" ht="26.25" customHeight="1" thickBot="1">
      <c r="A13" s="23"/>
      <c r="B13" s="155"/>
      <c r="C13" s="158"/>
      <c r="D13" s="159"/>
      <c r="E13" s="173"/>
      <c r="F13" s="171"/>
      <c r="G13" s="169"/>
      <c r="H13" s="169"/>
      <c r="I13" s="169"/>
      <c r="J13" s="169"/>
      <c r="K13" s="175"/>
      <c r="L13" s="209"/>
      <c r="M13" s="167"/>
      <c r="N13" s="25"/>
      <c r="O13" s="59"/>
      <c r="P13" s="23"/>
      <c r="Q13" s="2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9" customFormat="1" ht="26.25" customHeight="1">
      <c r="A14" s="22"/>
      <c r="B14" s="47">
        <v>1</v>
      </c>
      <c r="C14" s="127" t="str">
        <f>IF(O14=0,Eingabe!CM4,IF(Eingabe!CJ4=0,Eingabe!CK4,IF(Eingabe!CJ4&gt;=0,Eingabe!CI4,IF(Eingabe!CJ4&lt;=0,Eingabe!CL4))))</f>
        <v>◄</v>
      </c>
      <c r="D14" s="131" t="str">
        <f>IF(O14=0,Eingabe!CN4,IF(Eingabe!CJ4=0," ",IF(Eingabe!CJ4&gt;=0,Eingabe!CJ4,IF(Eingabe!CJ4&lt;=0,Eingabe!CJ4,))))</f>
        <v> </v>
      </c>
      <c r="E14" s="48" t="str">
        <f>Eingabe!C4</f>
        <v>Walter Lemböck </v>
      </c>
      <c r="F14" s="49">
        <f>Eingabe!I4</f>
        <v>28</v>
      </c>
      <c r="G14" s="128">
        <f>Eingabe!D4</f>
        <v>30</v>
      </c>
      <c r="H14" s="139">
        <f>Eingabe!E4</f>
        <v>25</v>
      </c>
      <c r="I14" s="128">
        <f>Eingabe!F4</f>
        <v>30</v>
      </c>
      <c r="J14" s="221">
        <f>Eingabe!G4</f>
        <v>27</v>
      </c>
      <c r="K14" s="50">
        <f>Eingabe!H4</f>
        <v>112</v>
      </c>
      <c r="L14" s="50">
        <f>SUM(K14-M14)</f>
        <v>87</v>
      </c>
      <c r="M14" s="216">
        <v>25</v>
      </c>
      <c r="N14" s="22"/>
      <c r="O14" s="222">
        <v>1</v>
      </c>
      <c r="P14" s="22"/>
      <c r="Q14" s="22"/>
      <c r="R14" s="22"/>
      <c r="S14" s="27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s="8" customFormat="1" ht="26.25" customHeight="1">
      <c r="A15" s="23"/>
      <c r="B15" s="33">
        <v>2</v>
      </c>
      <c r="C15" s="217" t="str">
        <f>IF(O15=0,Eingabe!CM5,IF(Eingabe!CJ5=0,Eingabe!CK5,IF(Eingabe!CJ5&gt;=0,Eingabe!CI5,IF(Eingabe!CJ5&lt;=0,Eingabe!CL5))))</f>
        <v>◄</v>
      </c>
      <c r="D15" s="135" t="str">
        <f>IF(O15=0,Eingabe!CN5,IF(Eingabe!CJ5=0," ",IF(Eingabe!CJ5&gt;=0,Eingabe!CJ5,IF(Eingabe!CJ5&lt;=0,Eingabe!CJ5,))))</f>
        <v> </v>
      </c>
      <c r="E15" s="42" t="str">
        <f>Eingabe!C9</f>
        <v>Max Oswald</v>
      </c>
      <c r="F15" s="39">
        <f>Eingabe!I9</f>
        <v>26.75</v>
      </c>
      <c r="G15" s="18">
        <f>Eingabe!D9</f>
        <v>22</v>
      </c>
      <c r="H15" s="138">
        <f>Eingabe!E9</f>
        <v>30</v>
      </c>
      <c r="I15" s="130">
        <f>Eingabe!F9</f>
        <v>25</v>
      </c>
      <c r="J15" s="138">
        <f>Eingabe!G9</f>
        <v>30</v>
      </c>
      <c r="K15" s="20">
        <f>Eingabe!H9</f>
        <v>107</v>
      </c>
      <c r="L15" s="20">
        <f>SUM(K15-M15)</f>
        <v>85</v>
      </c>
      <c r="M15" s="145">
        <v>22</v>
      </c>
      <c r="N15" s="22"/>
      <c r="O15" s="222">
        <v>2</v>
      </c>
      <c r="P15" s="23"/>
      <c r="Q15" s="23"/>
      <c r="R15" s="22"/>
      <c r="S15" s="27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s="9" customFormat="1" ht="26.25" customHeight="1">
      <c r="A16" s="22"/>
      <c r="B16" s="34">
        <v>3</v>
      </c>
      <c r="C16" s="217" t="str">
        <f>IF(O16=0,Eingabe!CM6,IF(Eingabe!CJ6=0,Eingabe!CK6,IF(Eingabe!CJ6&gt;=0,Eingabe!CI6,IF(Eingabe!CJ6&lt;=0,Eingabe!CL6))))</f>
        <v>◄</v>
      </c>
      <c r="D16" s="135" t="str">
        <f>IF(O16=0,Eingabe!CN6,IF(Eingabe!CJ6=0," ",IF(Eingabe!CJ6&gt;=0,Eingabe!CJ6,IF(Eingabe!CJ6&lt;=0,Eingabe!CJ6,))))</f>
        <v> </v>
      </c>
      <c r="E16" s="42" t="str">
        <f>Eingabe!C6</f>
        <v>Gerhard Fischer </v>
      </c>
      <c r="F16" s="39">
        <f>Eingabe!I6</f>
        <v>24.25</v>
      </c>
      <c r="G16" s="130">
        <f>Eingabe!D6</f>
        <v>25</v>
      </c>
      <c r="H16" s="18">
        <f>Eingabe!E6</f>
        <v>21</v>
      </c>
      <c r="I16" s="129">
        <f>Eingabe!F6</f>
        <v>27</v>
      </c>
      <c r="J16" s="18">
        <f>Eingabe!G6</f>
        <v>24</v>
      </c>
      <c r="K16" s="20">
        <f>Eingabe!H6</f>
        <v>97</v>
      </c>
      <c r="L16" s="20">
        <f>SUM(K16-M16)</f>
        <v>76</v>
      </c>
      <c r="M16" s="145">
        <v>21</v>
      </c>
      <c r="N16" s="22"/>
      <c r="O16" s="222">
        <v>3</v>
      </c>
      <c r="P16" s="22"/>
      <c r="Q16" s="22"/>
      <c r="R16" s="22"/>
      <c r="S16" s="27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s="9" customFormat="1" ht="26.25" customHeight="1">
      <c r="A17" s="22"/>
      <c r="B17" s="35">
        <v>4</v>
      </c>
      <c r="C17" s="134" t="str">
        <f>IF(O17=0,Eingabe!CM7,IF(Eingabe!CJ7=0,Eingabe!CK7,IF(Eingabe!CJ7&gt;=0,Eingabe!CI7,IF(Eingabe!CJ7&lt;=0,Eingabe!CL7))))</f>
        <v>▲</v>
      </c>
      <c r="D17" s="135">
        <f>IF(O17=0,Eingabe!CN7,IF(Eingabe!CJ7=0," ",IF(Eingabe!CJ7&gt;=0,Eingabe!CJ7,IF(Eingabe!CJ7&lt;=0,Eingabe!CJ7,))))</f>
        <v>2</v>
      </c>
      <c r="E17" s="42" t="str">
        <f>Eingabe!C7</f>
        <v>Peter Siding </v>
      </c>
      <c r="F17" s="39">
        <f>Eingabe!I7</f>
        <v>24.333333333333332</v>
      </c>
      <c r="G17" s="18">
        <f>Eingabe!D7</f>
        <v>24</v>
      </c>
      <c r="H17" s="144">
        <f>Eingabe!E7</f>
        <v>0</v>
      </c>
      <c r="I17" s="18">
        <f>Eingabe!F7</f>
        <v>24</v>
      </c>
      <c r="J17" s="130">
        <f>Eingabe!G7</f>
        <v>25</v>
      </c>
      <c r="K17" s="20">
        <f>Eingabe!H7</f>
        <v>73</v>
      </c>
      <c r="L17" s="20">
        <f>SUM(K17-M17)</f>
        <v>73</v>
      </c>
      <c r="M17" s="145">
        <v>0</v>
      </c>
      <c r="N17" s="25"/>
      <c r="O17" s="222">
        <v>6</v>
      </c>
      <c r="P17" s="22"/>
      <c r="Q17" s="22"/>
      <c r="R17" s="25"/>
      <c r="S17" s="27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s="9" customFormat="1" ht="26.25" customHeight="1">
      <c r="A18" s="22"/>
      <c r="B18" s="35">
        <v>5</v>
      </c>
      <c r="C18" s="137" t="str">
        <f>IF(O18=0,Eingabe!CM8,IF(Eingabe!CJ8=0,Eingabe!CK8,IF(Eingabe!CJ8&gt;=0,Eingabe!CI8,IF(Eingabe!CJ8&lt;=0,Eingabe!CL8))))</f>
        <v>▼</v>
      </c>
      <c r="D18" s="136">
        <f>IF(O18=0,Eingabe!CN8,IF(Eingabe!CJ8=0," ",IF(Eingabe!CJ8&gt;=0,Eingabe!CJ8,IF(Eingabe!CJ8&lt;=0,Eingabe!CJ8,))))</f>
        <v>-1</v>
      </c>
      <c r="E18" s="42" t="str">
        <f>Eingabe!C13</f>
        <v>Martin Batik</v>
      </c>
      <c r="F18" s="39">
        <f>Eingabe!I13</f>
        <v>22.25</v>
      </c>
      <c r="G18" s="18">
        <f>Eingabe!D13</f>
        <v>18</v>
      </c>
      <c r="H18" s="129">
        <f>Eingabe!E13</f>
        <v>27</v>
      </c>
      <c r="I18" s="18">
        <f>Eingabe!F13</f>
        <v>22</v>
      </c>
      <c r="J18" s="18">
        <f>Eingabe!G13</f>
        <v>22</v>
      </c>
      <c r="K18" s="20">
        <f>Eingabe!H13</f>
        <v>89</v>
      </c>
      <c r="L18" s="20">
        <f>SUM(K18-M18)</f>
        <v>71</v>
      </c>
      <c r="M18" s="145">
        <v>18</v>
      </c>
      <c r="N18" s="25"/>
      <c r="O18" s="222">
        <v>4</v>
      </c>
      <c r="P18" s="22"/>
      <c r="Q18" s="22"/>
      <c r="R18" s="25"/>
      <c r="S18" s="27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s="9" customFormat="1" ht="26.25" customHeight="1">
      <c r="A19" s="22"/>
      <c r="B19" s="35">
        <v>6</v>
      </c>
      <c r="C19" s="134" t="str">
        <f>IF(O19=0,Eingabe!CM9,IF(Eingabe!CJ9=0,Eingabe!CK9,IF(Eingabe!CJ9&gt;=0,Eingabe!CI9,IF(Eingabe!CJ9&lt;=0,Eingabe!CL9))))</f>
        <v>▲</v>
      </c>
      <c r="D19" s="135">
        <f>IF(O19=0,Eingabe!CN9,IF(Eingabe!CJ9=0," ",IF(Eingabe!CJ9&gt;=0,Eingabe!CJ9,IF(Eingabe!CJ9&lt;=0,Eingabe!CJ9,))))</f>
        <v>4</v>
      </c>
      <c r="E19" s="42" t="str">
        <f>Eingabe!C15</f>
        <v>Mario Rada</v>
      </c>
      <c r="F19" s="39">
        <f>Eingabe!I15</f>
        <v>21</v>
      </c>
      <c r="G19" s="144">
        <f>Eingabe!D15</f>
        <v>0</v>
      </c>
      <c r="H19" s="18">
        <f>Eingabe!E15</f>
        <v>20</v>
      </c>
      <c r="I19" s="18">
        <f>Eingabe!F15</f>
        <v>20</v>
      </c>
      <c r="J19" s="18">
        <f>Eingabe!G15</f>
        <v>23</v>
      </c>
      <c r="K19" s="20">
        <f>Eingabe!H15</f>
        <v>63</v>
      </c>
      <c r="L19" s="20">
        <f>SUM(K19-M19)</f>
        <v>63</v>
      </c>
      <c r="M19" s="145">
        <v>0</v>
      </c>
      <c r="N19" s="25"/>
      <c r="O19" s="222">
        <v>10</v>
      </c>
      <c r="P19" s="22"/>
      <c r="Q19" s="22"/>
      <c r="R19" s="22"/>
      <c r="S19" s="27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s="9" customFormat="1" ht="26.25" customHeight="1">
      <c r="A20" s="22"/>
      <c r="B20" s="35">
        <v>7</v>
      </c>
      <c r="C20" s="137" t="str">
        <f>IF(O20=0,Eingabe!CM10,IF(Eingabe!CJ10=0,Eingabe!CK10,IF(Eingabe!CJ10&gt;=0,Eingabe!CI10,IF(Eingabe!CJ10&lt;=0,Eingabe!CL10))))</f>
        <v>▼</v>
      </c>
      <c r="D20" s="136">
        <f>IF(O20=0,Eingabe!CN10,IF(Eingabe!CJ10=0," ",IF(Eingabe!CJ10&gt;=0,Eingabe!CJ10,IF(Eingabe!CJ10&lt;=0,Eingabe!CJ10,))))</f>
        <v>-2</v>
      </c>
      <c r="E20" s="42" t="str">
        <f>Eingabe!C10</f>
        <v>Thomas Nowak </v>
      </c>
      <c r="F20" s="39">
        <f>Eingabe!I10</f>
        <v>20.5</v>
      </c>
      <c r="G20" s="18">
        <f>Eingabe!D10</f>
        <v>21</v>
      </c>
      <c r="H20" s="18">
        <f>Eingabe!E10</f>
        <v>19</v>
      </c>
      <c r="I20" s="18">
        <f>Eingabe!F10</f>
        <v>21</v>
      </c>
      <c r="J20" s="18">
        <f>Eingabe!G10</f>
        <v>21</v>
      </c>
      <c r="K20" s="20">
        <f>Eingabe!H10</f>
        <v>82</v>
      </c>
      <c r="L20" s="20">
        <f>SUM(K20-M20)</f>
        <v>63</v>
      </c>
      <c r="M20" s="145">
        <v>19</v>
      </c>
      <c r="N20" s="25"/>
      <c r="O20" s="222">
        <v>5</v>
      </c>
      <c r="P20" s="22"/>
      <c r="Q20" s="22"/>
      <c r="R20" s="25"/>
      <c r="S20" s="27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s="9" customFormat="1" ht="26.25" customHeight="1">
      <c r="A21" s="22"/>
      <c r="B21" s="35">
        <v>8</v>
      </c>
      <c r="C21" s="134" t="str">
        <f>IF(O21=0,Eingabe!CM11,IF(Eingabe!CJ11=0,Eingabe!CK11,IF(Eingabe!CJ11&gt;=0,Eingabe!CI11,IF(Eingabe!CJ11&lt;=0,Eingabe!CL11))))</f>
        <v>▲</v>
      </c>
      <c r="D21" s="135">
        <f>IF(O21=0,Eingabe!CN11,IF(Eingabe!CJ11=0," ",IF(Eingabe!CJ11&gt;=0,Eingabe!CJ11,IF(Eingabe!CJ11&lt;=0,Eingabe!CJ11,))))</f>
        <v>1</v>
      </c>
      <c r="E21" s="42" t="str">
        <f>Eingabe!C12</f>
        <v>Thomas Milanollo</v>
      </c>
      <c r="F21" s="39">
        <f>Eingabe!I12</f>
        <v>20.666666666666668</v>
      </c>
      <c r="G21" s="18">
        <f>Eingabe!D12</f>
        <v>19</v>
      </c>
      <c r="H21" s="144">
        <f>Eingabe!E12</f>
        <v>0</v>
      </c>
      <c r="I21" s="18">
        <f>Eingabe!F12</f>
        <v>23</v>
      </c>
      <c r="J21" s="18">
        <f>Eingabe!G12</f>
        <v>20</v>
      </c>
      <c r="K21" s="20">
        <f>Eingabe!H12</f>
        <v>62</v>
      </c>
      <c r="L21" s="20">
        <f>SUM(K21-M21)</f>
        <v>62</v>
      </c>
      <c r="M21" s="145">
        <v>0</v>
      </c>
      <c r="N21" s="25"/>
      <c r="O21" s="222">
        <v>9</v>
      </c>
      <c r="P21" s="22"/>
      <c r="Q21" s="22"/>
      <c r="R21" s="25"/>
      <c r="S21" s="27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s="9" customFormat="1" ht="26.25" customHeight="1">
      <c r="A22" s="22"/>
      <c r="B22" s="35">
        <v>9</v>
      </c>
      <c r="C22" s="137" t="str">
        <f>IF(O22=0,Eingabe!CM12,IF(Eingabe!CJ12=0,Eingabe!CK12,IF(Eingabe!CJ12&gt;=0,Eingabe!CI12,IF(Eingabe!CJ12&lt;=0,Eingabe!CL12))))</f>
        <v>▼</v>
      </c>
      <c r="D22" s="136">
        <f>IF(O22=0,Eingabe!CN12,IF(Eingabe!CJ12=0," ",IF(Eingabe!CJ12&gt;=0,Eingabe!CJ12,IF(Eingabe!CJ12&lt;=0,Eingabe!CJ12,))))</f>
        <v>-2</v>
      </c>
      <c r="E22" s="42" t="str">
        <f>Eingabe!C8</f>
        <v>Helmut Schmidt</v>
      </c>
      <c r="F22" s="39">
        <f>Eingabe!I8</f>
        <v>23.5</v>
      </c>
      <c r="G22" s="18">
        <f>Eingabe!D8</f>
        <v>23</v>
      </c>
      <c r="H22" s="18">
        <f>Eingabe!E8</f>
        <v>24</v>
      </c>
      <c r="I22" s="144">
        <f>Eingabe!F8</f>
        <v>0</v>
      </c>
      <c r="J22" s="18">
        <f>Eingabe!G8</f>
        <v>0</v>
      </c>
      <c r="K22" s="20">
        <f>Eingabe!H8</f>
        <v>47</v>
      </c>
      <c r="L22" s="20">
        <f>SUM(K22-M22)</f>
        <v>47</v>
      </c>
      <c r="M22" s="145">
        <v>0</v>
      </c>
      <c r="N22" s="25"/>
      <c r="O22" s="222">
        <v>7</v>
      </c>
      <c r="P22" s="22"/>
      <c r="Q22" s="22"/>
      <c r="R22" s="25"/>
      <c r="S22" s="27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s="9" customFormat="1" ht="26.25" customHeight="1">
      <c r="A23" s="22"/>
      <c r="B23" s="35">
        <v>10</v>
      </c>
      <c r="C23" s="137" t="str">
        <f>IF(O23=0,Eingabe!CM13,IF(Eingabe!CJ13=0,Eingabe!CK13,IF(Eingabe!CJ13&gt;=0,Eingabe!CI13,IF(Eingabe!CJ13&lt;=0,Eingabe!CL13))))</f>
        <v>▼</v>
      </c>
      <c r="D23" s="136">
        <f>IF(O23=0,Eingabe!CN13,IF(Eingabe!CJ13=0," ",IF(Eingabe!CJ13&gt;=0,Eingabe!CJ13,IF(Eingabe!CJ13&lt;=0,Eingabe!CJ13,))))</f>
        <v>-2</v>
      </c>
      <c r="E23" s="42" t="str">
        <f>Eingabe!C11</f>
        <v>Jürgen Oswald </v>
      </c>
      <c r="F23" s="39">
        <f>Eingabe!I11</f>
        <v>21.5</v>
      </c>
      <c r="G23" s="18">
        <f>Eingabe!D11</f>
        <v>20</v>
      </c>
      <c r="H23" s="18">
        <f>Eingabe!E11</f>
        <v>23</v>
      </c>
      <c r="I23" s="144">
        <f>Eingabe!F11</f>
        <v>0</v>
      </c>
      <c r="J23" s="18">
        <f>Eingabe!G11</f>
        <v>0</v>
      </c>
      <c r="K23" s="20">
        <f>Eingabe!H11</f>
        <v>43</v>
      </c>
      <c r="L23" s="20">
        <f>SUM(K23-M23)</f>
        <v>43</v>
      </c>
      <c r="M23" s="145">
        <v>0</v>
      </c>
      <c r="N23" s="25"/>
      <c r="O23" s="222">
        <v>8</v>
      </c>
      <c r="P23" s="22"/>
      <c r="Q23" s="22"/>
      <c r="R23" s="25"/>
      <c r="S23" s="27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s="9" customFormat="1" ht="26.25" customHeight="1">
      <c r="A24" s="22"/>
      <c r="B24" s="35">
        <v>11</v>
      </c>
      <c r="C24" s="217" t="str">
        <f>IF(O24=0,Eingabe!CM14,IF(Eingabe!CJ14=0,Eingabe!CK14,IF(Eingabe!CJ14&gt;=0,Eingabe!CI14,IF(Eingabe!CJ14&lt;=0,Eingabe!CL14))))</f>
        <v>◄</v>
      </c>
      <c r="D24" s="136" t="str">
        <f>IF(O24=0,Eingabe!CN14,IF(Eingabe!CJ14=0," ",IF(Eingabe!CJ14&gt;=0,Eingabe!CJ14,IF(Eingabe!CJ14&lt;=0,Eingabe!CJ14,))))</f>
        <v> </v>
      </c>
      <c r="E24" s="42" t="str">
        <f>Eingabe!C5</f>
        <v>Walter Müllner </v>
      </c>
      <c r="F24" s="39">
        <f>Eingabe!I5</f>
        <v>27</v>
      </c>
      <c r="G24" s="129">
        <f>Eingabe!D5</f>
        <v>27</v>
      </c>
      <c r="H24" s="144">
        <f>Eingabe!E5</f>
        <v>0</v>
      </c>
      <c r="I24" s="18">
        <f>Eingabe!F5</f>
        <v>0</v>
      </c>
      <c r="J24" s="18">
        <f>Eingabe!G5</f>
        <v>0</v>
      </c>
      <c r="K24" s="20">
        <f>Eingabe!H5</f>
        <v>27</v>
      </c>
      <c r="L24" s="20">
        <f>SUM(K24-M24)</f>
        <v>27</v>
      </c>
      <c r="M24" s="145">
        <v>0</v>
      </c>
      <c r="N24" s="22"/>
      <c r="O24" s="222">
        <v>11</v>
      </c>
      <c r="P24" s="22"/>
      <c r="Q24" s="22"/>
      <c r="R24" s="25"/>
      <c r="S24" s="27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s="9" customFormat="1" ht="26.25" customHeight="1">
      <c r="A25" s="22"/>
      <c r="B25" s="35">
        <v>12</v>
      </c>
      <c r="C25" s="217" t="str">
        <f>IF(O25=0,Eingabe!CM15,IF(Eingabe!CJ15=0,Eingabe!CK15,IF(Eingabe!CJ15&gt;=0,Eingabe!CI15,IF(Eingabe!CJ15&lt;=0,Eingabe!CL15))))</f>
        <v>◄</v>
      </c>
      <c r="D25" s="136" t="str">
        <f>IF(O25=0,Eingabe!CN15,IF(Eingabe!CJ15=0," ",IF(Eingabe!CJ15&gt;=0,Eingabe!CJ15,IF(Eingabe!CJ15&lt;=0,Eingabe!CJ15,))))</f>
        <v> </v>
      </c>
      <c r="E25" s="42" t="str">
        <f>Eingabe!C17</f>
        <v>Martin Weiss</v>
      </c>
      <c r="F25" s="39">
        <f>Eingabe!I17</f>
        <v>22</v>
      </c>
      <c r="G25" s="144">
        <f>Eingabe!D17</f>
        <v>0</v>
      </c>
      <c r="H25" s="18">
        <f>Eingabe!E17</f>
        <v>22</v>
      </c>
      <c r="I25" s="18">
        <f>Eingabe!F17</f>
        <v>0</v>
      </c>
      <c r="J25" s="18">
        <f>Eingabe!G17</f>
        <v>0</v>
      </c>
      <c r="K25" s="20">
        <f>Eingabe!H17</f>
        <v>22</v>
      </c>
      <c r="L25" s="20">
        <f>SUM(K25-M25)</f>
        <v>22</v>
      </c>
      <c r="M25" s="145">
        <v>0</v>
      </c>
      <c r="N25" s="25"/>
      <c r="O25" s="222">
        <v>12</v>
      </c>
      <c r="P25" s="22"/>
      <c r="Q25" s="22"/>
      <c r="R25" s="25"/>
      <c r="S25" s="27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s="9" customFormat="1" ht="26.25" customHeight="1">
      <c r="A26" s="22"/>
      <c r="B26" s="35">
        <v>13</v>
      </c>
      <c r="C26" s="217" t="str">
        <f>IF(O26=0,Eingabe!CM16,IF(Eingabe!CJ16=0,Eingabe!CK16,IF(Eingabe!CJ16&gt;=0,Eingabe!CI16,IF(Eingabe!CJ16&lt;=0,Eingabe!CL16))))</f>
        <v>◄</v>
      </c>
      <c r="D26" s="132" t="str">
        <f>IF(O26=0,Eingabe!CN16,IF(Eingabe!CJ16=0," ",IF(Eingabe!CJ16&gt;=0,Eingabe!CJ16,IF(Eingabe!CJ16&lt;=0,Eingabe!CJ16,))))</f>
        <v> </v>
      </c>
      <c r="E26" s="42" t="str">
        <f>Eingabe!C18</f>
        <v>Gerlinde Herzog</v>
      </c>
      <c r="F26" s="39">
        <f>Eingabe!I18</f>
        <v>19</v>
      </c>
      <c r="G26" s="144">
        <f>Eingabe!D18</f>
        <v>0</v>
      </c>
      <c r="H26" s="18">
        <f>Eingabe!E18</f>
        <v>0</v>
      </c>
      <c r="I26" s="18">
        <f>Eingabe!F18</f>
        <v>19</v>
      </c>
      <c r="J26" s="18">
        <f>Eingabe!G18</f>
        <v>0</v>
      </c>
      <c r="K26" s="20">
        <f>Eingabe!H18</f>
        <v>19</v>
      </c>
      <c r="L26" s="20">
        <f>SUM(K26-M26)</f>
        <v>19</v>
      </c>
      <c r="M26" s="145">
        <v>0</v>
      </c>
      <c r="N26" s="25"/>
      <c r="O26" s="222">
        <v>13</v>
      </c>
      <c r="P26" s="22"/>
      <c r="Q26" s="22"/>
      <c r="R26" s="25"/>
      <c r="S26" s="27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s="8" customFormat="1" ht="26.25" customHeight="1">
      <c r="A27" s="23"/>
      <c r="B27" s="35">
        <v>14</v>
      </c>
      <c r="C27" s="217" t="str">
        <f>IF(O27=0,Eingabe!CM17,IF(Eingabe!CJ17=0,Eingabe!CK17,IF(Eingabe!CJ17&gt;=0,Eingabe!CI17,IF(Eingabe!CJ17&lt;=0,Eingabe!CL17))))</f>
        <v>◄</v>
      </c>
      <c r="D27" s="136" t="str">
        <f>IF(O27=0,Eingabe!CN17,IF(Eingabe!CJ17=0," ",IF(Eingabe!CJ17&gt;=0,Eingabe!CJ17,IF(Eingabe!CJ17&lt;=0,Eingabe!CJ17,))))</f>
        <v> </v>
      </c>
      <c r="E27" s="42" t="str">
        <f>Eingabe!C16</f>
        <v>Hans Schorer</v>
      </c>
      <c r="F27" s="39">
        <f>Eingabe!I16</f>
        <v>18</v>
      </c>
      <c r="G27" s="144">
        <f>Eingabe!D16</f>
        <v>0</v>
      </c>
      <c r="H27" s="18">
        <f>Eingabe!E16</f>
        <v>18</v>
      </c>
      <c r="I27" s="18">
        <f>Eingabe!F16</f>
        <v>0</v>
      </c>
      <c r="J27" s="18">
        <f>Eingabe!G16</f>
        <v>0</v>
      </c>
      <c r="K27" s="20">
        <f>Eingabe!H16</f>
        <v>18</v>
      </c>
      <c r="L27" s="20">
        <f>SUM(K27-M27)</f>
        <v>18</v>
      </c>
      <c r="M27" s="145">
        <v>0</v>
      </c>
      <c r="N27" s="25"/>
      <c r="O27" s="222">
        <v>14</v>
      </c>
      <c r="P27" s="23"/>
      <c r="Q27" s="23"/>
      <c r="R27" s="25"/>
      <c r="S27" s="27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9" customFormat="1" ht="26.25" customHeight="1" thickBot="1">
      <c r="A28" s="22"/>
      <c r="B28" s="35">
        <v>15</v>
      </c>
      <c r="C28" s="217" t="str">
        <f>IF(O28=0,Eingabe!CM18,IF(Eingabe!CJ18=0,Eingabe!CK18,IF(Eingabe!CJ18&gt;=0,Eingabe!CI18,IF(Eingabe!CJ18&lt;=0,Eingabe!CL18))))</f>
        <v>◄</v>
      </c>
      <c r="D28" s="136" t="str">
        <f>IF(O28=0,Eingabe!CN18,IF(Eingabe!CJ18=0," ",IF(Eingabe!CJ18&gt;=0,Eingabe!CJ18,IF(Eingabe!CJ18&lt;=0,Eingabe!CJ18,))))</f>
        <v> </v>
      </c>
      <c r="E28" s="42" t="str">
        <f>Eingabe!C14</f>
        <v>Gabi Krausler</v>
      </c>
      <c r="F28" s="39">
        <f>Eingabe!I14</f>
        <v>17</v>
      </c>
      <c r="G28" s="18">
        <f>Eingabe!D14</f>
        <v>17</v>
      </c>
      <c r="H28" s="144">
        <f>Eingabe!E14</f>
        <v>0</v>
      </c>
      <c r="I28" s="18">
        <f>Eingabe!F14</f>
        <v>0</v>
      </c>
      <c r="J28" s="18">
        <f>Eingabe!G14</f>
        <v>0</v>
      </c>
      <c r="K28" s="20">
        <f>Eingabe!H14</f>
        <v>17</v>
      </c>
      <c r="L28" s="20">
        <f>SUM(K28-M28)</f>
        <v>17</v>
      </c>
      <c r="M28" s="145">
        <v>0</v>
      </c>
      <c r="N28" s="25"/>
      <c r="O28" s="222">
        <v>15</v>
      </c>
      <c r="P28" s="22"/>
      <c r="Q28" s="22"/>
      <c r="R28" s="25"/>
      <c r="S28" s="27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2:31" ht="26.25" customHeight="1" thickBot="1">
      <c r="B29" s="188" t="str">
        <f>Eingabe!$B$54</f>
        <v>Punktevergabe: 30,27,25,24,23,22,21,20,19,18,17,16,15,14,13,12,11,10,9,8,7,6,5,4,3,2,1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90"/>
      <c r="N29" s="29"/>
      <c r="O29" s="30"/>
      <c r="P29" s="30"/>
      <c r="Q29" s="30"/>
      <c r="R29" s="29"/>
      <c r="S29" s="30"/>
      <c r="T29" s="30"/>
      <c r="U29" s="29"/>
      <c r="V29" s="27"/>
      <c r="W29" s="27"/>
      <c r="X29" s="27"/>
      <c r="Y29" s="21"/>
      <c r="Z29" s="21"/>
      <c r="AA29" s="26"/>
      <c r="AB29" s="21"/>
      <c r="AC29" s="21"/>
      <c r="AE29" s="17"/>
    </row>
    <row r="30" spans="2:32" ht="26.25" customHeight="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29"/>
      <c r="S30" s="30"/>
      <c r="T30" s="30"/>
      <c r="U30" s="30"/>
      <c r="V30" s="29"/>
      <c r="W30" s="30"/>
      <c r="X30" s="30"/>
      <c r="Y30" s="29"/>
      <c r="Z30" s="27"/>
      <c r="AA30" s="27"/>
      <c r="AB30" s="27"/>
      <c r="AC30" s="21"/>
      <c r="AE30" s="26"/>
      <c r="AF30" s="21"/>
    </row>
    <row r="31" spans="2:31" ht="26.25" customHeight="1">
      <c r="B31" s="28"/>
      <c r="D31" s="21"/>
      <c r="F31" s="133" t="s">
        <v>27</v>
      </c>
      <c r="G31" s="125" t="s">
        <v>22</v>
      </c>
      <c r="H31" s="126" t="s">
        <v>28</v>
      </c>
      <c r="I31" s="28"/>
      <c r="J31" s="28"/>
      <c r="K31" s="28"/>
      <c r="L31" s="28"/>
      <c r="M31" s="28"/>
      <c r="N31" s="27"/>
      <c r="O31" s="27"/>
      <c r="P31" s="29"/>
      <c r="Q31" s="30"/>
      <c r="R31" s="30"/>
      <c r="S31" s="30"/>
      <c r="T31" s="29"/>
      <c r="U31" s="29"/>
      <c r="V31" s="30"/>
      <c r="W31" s="29"/>
      <c r="X31" s="27"/>
      <c r="Y31" s="27"/>
      <c r="Z31" s="27"/>
      <c r="AA31" s="21"/>
      <c r="AB31" s="26"/>
      <c r="AC31" s="21"/>
      <c r="AD31" s="17"/>
      <c r="AE31" s="17"/>
    </row>
    <row r="32" spans="2:32" ht="26.25" customHeight="1" thickBot="1">
      <c r="B32" s="28"/>
      <c r="C32" s="21"/>
      <c r="D32" s="21"/>
      <c r="E32" s="41"/>
      <c r="F32" s="21"/>
      <c r="G32" s="21"/>
      <c r="H32" s="21"/>
      <c r="I32" s="21"/>
      <c r="J32" s="21"/>
      <c r="K32" s="21"/>
      <c r="L32" s="21"/>
      <c r="M32" s="21"/>
      <c r="N32" s="21"/>
      <c r="O32" s="28"/>
      <c r="P32" s="28"/>
      <c r="S32" s="29"/>
      <c r="T32" s="30"/>
      <c r="U32" s="30"/>
      <c r="V32" s="30"/>
      <c r="W32" s="29"/>
      <c r="X32" s="29"/>
      <c r="Y32" s="30"/>
      <c r="Z32" s="29"/>
      <c r="AA32" s="27"/>
      <c r="AB32" s="27"/>
      <c r="AE32" s="26"/>
      <c r="AF32" s="21"/>
    </row>
    <row r="33" spans="2:31" ht="34.5" customHeight="1" thickBot="1">
      <c r="B33" s="21"/>
      <c r="C33" s="21"/>
      <c r="D33" s="151" t="str">
        <f>Eingabe!$D$3</f>
        <v>SA Raceway 20.03.15</v>
      </c>
      <c r="E33" s="152"/>
      <c r="F33" s="152"/>
      <c r="G33" s="152"/>
      <c r="H33" s="152"/>
      <c r="I33" s="152"/>
      <c r="J33" s="152"/>
      <c r="K33" s="152"/>
      <c r="L33" s="153"/>
      <c r="M33" s="21"/>
      <c r="N33" s="27"/>
      <c r="O33" s="27"/>
      <c r="P33" s="29"/>
      <c r="Q33" s="30"/>
      <c r="R33" s="30"/>
      <c r="S33" s="30"/>
      <c r="T33" s="29"/>
      <c r="U33" s="29"/>
      <c r="V33" s="30"/>
      <c r="W33" s="29"/>
      <c r="X33" s="27"/>
      <c r="Y33" s="27"/>
      <c r="Z33" s="27"/>
      <c r="AA33" s="21"/>
      <c r="AB33" s="26"/>
      <c r="AC33" s="21"/>
      <c r="AD33" s="17"/>
      <c r="AE33" s="17"/>
    </row>
    <row r="34" spans="2:31" ht="31.5" customHeight="1">
      <c r="B34" s="21"/>
      <c r="C34" s="21"/>
      <c r="D34" s="162" t="s">
        <v>0</v>
      </c>
      <c r="E34" s="160" t="s">
        <v>24</v>
      </c>
      <c r="F34" s="160" t="s">
        <v>4</v>
      </c>
      <c r="G34" s="160" t="s">
        <v>5</v>
      </c>
      <c r="H34" s="160" t="s">
        <v>6</v>
      </c>
      <c r="I34" s="160" t="s">
        <v>23</v>
      </c>
      <c r="J34" s="164" t="s">
        <v>3</v>
      </c>
      <c r="K34" s="31" t="s">
        <v>21</v>
      </c>
      <c r="L34" s="32"/>
      <c r="M34" s="21"/>
      <c r="N34" s="27"/>
      <c r="O34" s="27"/>
      <c r="P34" s="29"/>
      <c r="Q34" s="30"/>
      <c r="R34" s="30"/>
      <c r="S34" s="30"/>
      <c r="T34" s="29"/>
      <c r="U34" s="29"/>
      <c r="V34" s="30"/>
      <c r="W34" s="29"/>
      <c r="X34" s="27"/>
      <c r="Y34" s="27"/>
      <c r="Z34" s="27"/>
      <c r="AA34" s="21"/>
      <c r="AB34" s="26"/>
      <c r="AC34" s="21"/>
      <c r="AD34" s="17"/>
      <c r="AE34" s="17"/>
    </row>
    <row r="35" spans="2:31" ht="26.25" customHeight="1" thickBot="1">
      <c r="B35" s="21"/>
      <c r="C35" s="21"/>
      <c r="D35" s="163"/>
      <c r="E35" s="161"/>
      <c r="F35" s="161"/>
      <c r="G35" s="161"/>
      <c r="H35" s="161"/>
      <c r="I35" s="161"/>
      <c r="J35" s="165"/>
      <c r="K35" s="45" t="s">
        <v>19</v>
      </c>
      <c r="L35" s="46" t="s">
        <v>20</v>
      </c>
      <c r="M35" s="22"/>
      <c r="N35" s="27"/>
      <c r="O35" s="27"/>
      <c r="P35" s="29"/>
      <c r="Q35" s="30"/>
      <c r="R35" s="30"/>
      <c r="S35" s="30"/>
      <c r="T35" s="29"/>
      <c r="U35" s="29"/>
      <c r="V35" s="30"/>
      <c r="W35" s="29"/>
      <c r="X35" s="27"/>
      <c r="Y35" s="27"/>
      <c r="Z35" s="27"/>
      <c r="AA35" s="21"/>
      <c r="AB35" s="26"/>
      <c r="AC35" s="21"/>
      <c r="AD35" s="17"/>
      <c r="AE35" s="17"/>
    </row>
    <row r="36" spans="2:31" ht="26.25" customHeight="1">
      <c r="B36" s="21"/>
      <c r="C36" s="21"/>
      <c r="D36" s="51" t="s">
        <v>7</v>
      </c>
      <c r="E36" s="100" t="str">
        <f>Eingabe!C4</f>
        <v>Walter Lemböck </v>
      </c>
      <c r="F36" s="101">
        <f>SUM(H36-G36)</f>
        <v>96.69000000000001</v>
      </c>
      <c r="G36" s="102">
        <v>95.46</v>
      </c>
      <c r="H36" s="103">
        <v>192.15</v>
      </c>
      <c r="I36" s="102">
        <f>SUM(H36/12)</f>
        <v>16.0125</v>
      </c>
      <c r="J36" s="104">
        <f>Eingabe!D4</f>
        <v>30</v>
      </c>
      <c r="K36" s="113"/>
      <c r="L36" s="114"/>
      <c r="M36" s="22"/>
      <c r="N36" s="27"/>
      <c r="O36" s="27"/>
      <c r="P36" s="29"/>
      <c r="Q36" s="30"/>
      <c r="R36" s="30"/>
      <c r="S36" s="30"/>
      <c r="T36" s="29"/>
      <c r="U36" s="29"/>
      <c r="V36" s="30"/>
      <c r="W36" s="29"/>
      <c r="X36" s="27"/>
      <c r="Y36" s="27"/>
      <c r="Z36" s="27"/>
      <c r="AA36" s="21"/>
      <c r="AB36" s="26"/>
      <c r="AC36" s="21"/>
      <c r="AD36" s="17"/>
      <c r="AE36" s="17"/>
    </row>
    <row r="37" spans="2:31" ht="26.25" customHeight="1">
      <c r="B37" s="21"/>
      <c r="C37" s="21"/>
      <c r="D37" s="12" t="s">
        <v>8</v>
      </c>
      <c r="E37" s="105" t="str">
        <f>Eingabe!C5</f>
        <v>Walter Müllner </v>
      </c>
      <c r="F37" s="106">
        <f>SUM(H37-G37)</f>
        <v>94.89</v>
      </c>
      <c r="G37" s="106">
        <v>95.14</v>
      </c>
      <c r="H37" s="107">
        <v>190.03</v>
      </c>
      <c r="I37" s="106">
        <f aca="true" t="shared" si="0" ref="I36:I46">SUM(H37/12)</f>
        <v>15.835833333333333</v>
      </c>
      <c r="J37" s="108">
        <f>Eingabe!D5</f>
        <v>27</v>
      </c>
      <c r="K37" s="115">
        <f aca="true" t="shared" si="1" ref="K37:K46">$H$36-H37</f>
        <v>2.1200000000000045</v>
      </c>
      <c r="L37" s="116"/>
      <c r="M37" s="23"/>
      <c r="N37" s="27"/>
      <c r="O37" s="27"/>
      <c r="P37" s="29"/>
      <c r="Q37" s="30"/>
      <c r="R37" s="30"/>
      <c r="S37" s="30"/>
      <c r="T37" s="29"/>
      <c r="U37" s="29"/>
      <c r="V37" s="30"/>
      <c r="W37" s="29"/>
      <c r="X37" s="27"/>
      <c r="Y37" s="27"/>
      <c r="Z37" s="27"/>
      <c r="AA37" s="21"/>
      <c r="AB37" s="26"/>
      <c r="AC37" s="21"/>
      <c r="AD37" s="17"/>
      <c r="AE37" s="17"/>
    </row>
    <row r="38" spans="2:31" ht="26.25" customHeight="1">
      <c r="B38" s="21"/>
      <c r="C38" s="21"/>
      <c r="D38" s="13" t="s">
        <v>9</v>
      </c>
      <c r="E38" s="109" t="str">
        <f>Eingabe!C6</f>
        <v>Gerhard Fischer </v>
      </c>
      <c r="F38" s="110">
        <f aca="true" t="shared" si="2" ref="F38:F46">SUM(H38-G38)</f>
        <v>92.67999999999999</v>
      </c>
      <c r="G38" s="110">
        <v>94.08</v>
      </c>
      <c r="H38" s="111">
        <v>186.76</v>
      </c>
      <c r="I38" s="110">
        <f t="shared" si="0"/>
        <v>15.563333333333333</v>
      </c>
      <c r="J38" s="112">
        <f>Eingabe!D6</f>
        <v>25</v>
      </c>
      <c r="K38" s="117">
        <f t="shared" si="1"/>
        <v>5.390000000000015</v>
      </c>
      <c r="L38" s="118">
        <f aca="true" t="shared" si="3" ref="L38:L46">SUM(H37-H38)</f>
        <v>3.2700000000000102</v>
      </c>
      <c r="M38" s="23"/>
      <c r="N38" s="27"/>
      <c r="O38" s="27"/>
      <c r="P38" s="29"/>
      <c r="Q38" s="30"/>
      <c r="R38" s="30"/>
      <c r="S38" s="30"/>
      <c r="T38" s="29"/>
      <c r="U38" s="29"/>
      <c r="V38" s="30"/>
      <c r="W38" s="29"/>
      <c r="X38" s="27"/>
      <c r="Y38" s="27"/>
      <c r="Z38" s="27"/>
      <c r="AA38" s="21"/>
      <c r="AB38" s="26"/>
      <c r="AC38" s="21"/>
      <c r="AD38" s="17"/>
      <c r="AE38" s="17"/>
    </row>
    <row r="39" spans="2:31" ht="26.25" customHeight="1">
      <c r="B39" s="21"/>
      <c r="C39" s="21"/>
      <c r="D39" s="10" t="s">
        <v>10</v>
      </c>
      <c r="E39" s="42" t="str">
        <f>Eingabe!C7</f>
        <v>Peter Siding </v>
      </c>
      <c r="F39" s="5">
        <f t="shared" si="2"/>
        <v>92.33999999999999</v>
      </c>
      <c r="G39" s="5">
        <v>93.17</v>
      </c>
      <c r="H39" s="6">
        <v>185.51</v>
      </c>
      <c r="I39" s="5">
        <f t="shared" si="0"/>
        <v>15.459166666666667</v>
      </c>
      <c r="J39" s="7">
        <f>Eingabe!D7</f>
        <v>24</v>
      </c>
      <c r="K39" s="119">
        <f t="shared" si="1"/>
        <v>6.640000000000015</v>
      </c>
      <c r="L39" s="120">
        <f t="shared" si="3"/>
        <v>1.25</v>
      </c>
      <c r="M39" s="23"/>
      <c r="N39" s="27"/>
      <c r="O39" s="27"/>
      <c r="P39" s="29"/>
      <c r="Q39" s="30"/>
      <c r="R39" s="30"/>
      <c r="S39" s="30"/>
      <c r="T39" s="29"/>
      <c r="U39" s="29"/>
      <c r="V39" s="30"/>
      <c r="W39" s="29"/>
      <c r="X39" s="27"/>
      <c r="Y39" s="27"/>
      <c r="Z39" s="27"/>
      <c r="AA39" s="21"/>
      <c r="AB39" s="26"/>
      <c r="AC39" s="21"/>
      <c r="AD39" s="17"/>
      <c r="AE39" s="17"/>
    </row>
    <row r="40" spans="2:31" ht="26.25" customHeight="1">
      <c r="B40" s="21"/>
      <c r="C40" s="21"/>
      <c r="D40" s="10" t="s">
        <v>11</v>
      </c>
      <c r="E40" s="42" t="str">
        <f>Eingabe!C8</f>
        <v>Helmut Schmidt</v>
      </c>
      <c r="F40" s="5">
        <f t="shared" si="2"/>
        <v>91.37999999999998</v>
      </c>
      <c r="G40" s="5">
        <v>94.04</v>
      </c>
      <c r="H40" s="6">
        <v>185.42</v>
      </c>
      <c r="I40" s="5">
        <f t="shared" si="0"/>
        <v>15.451666666666666</v>
      </c>
      <c r="J40" s="7">
        <f>Eingabe!D8</f>
        <v>23</v>
      </c>
      <c r="K40" s="119">
        <f t="shared" si="1"/>
        <v>6.730000000000018</v>
      </c>
      <c r="L40" s="120">
        <f t="shared" si="3"/>
        <v>0.09000000000000341</v>
      </c>
      <c r="M40" s="23"/>
      <c r="N40" s="27"/>
      <c r="O40" s="27"/>
      <c r="P40" s="29"/>
      <c r="Q40" s="30"/>
      <c r="R40" s="30"/>
      <c r="S40" s="30"/>
      <c r="T40" s="29"/>
      <c r="U40" s="29"/>
      <c r="V40" s="30"/>
      <c r="W40" s="29"/>
      <c r="X40" s="27"/>
      <c r="Y40" s="27"/>
      <c r="Z40" s="27"/>
      <c r="AA40" s="21"/>
      <c r="AB40" s="26"/>
      <c r="AC40" s="21"/>
      <c r="AD40" s="17"/>
      <c r="AE40" s="17"/>
    </row>
    <row r="41" spans="2:31" ht="26.25" customHeight="1">
      <c r="B41" s="21"/>
      <c r="C41" s="21"/>
      <c r="D41" s="10" t="s">
        <v>12</v>
      </c>
      <c r="E41" s="42" t="str">
        <f>Eingabe!C9</f>
        <v>Max Oswald</v>
      </c>
      <c r="F41" s="110">
        <f t="shared" si="2"/>
        <v>92.68</v>
      </c>
      <c r="G41" s="5">
        <v>92.66</v>
      </c>
      <c r="H41" s="6">
        <v>185.34</v>
      </c>
      <c r="I41" s="5">
        <f t="shared" si="0"/>
        <v>15.445</v>
      </c>
      <c r="J41" s="7">
        <f>Eingabe!D9</f>
        <v>22</v>
      </c>
      <c r="K41" s="119">
        <f t="shared" si="1"/>
        <v>6.810000000000002</v>
      </c>
      <c r="L41" s="120">
        <f t="shared" si="3"/>
        <v>0.07999999999998408</v>
      </c>
      <c r="M41" s="22"/>
      <c r="N41" s="27"/>
      <c r="O41" s="27"/>
      <c r="P41" s="29"/>
      <c r="Q41" s="30"/>
      <c r="R41" s="30"/>
      <c r="S41" s="30"/>
      <c r="T41" s="29"/>
      <c r="U41" s="29"/>
      <c r="V41" s="30"/>
      <c r="W41" s="29"/>
      <c r="X41" s="27"/>
      <c r="Y41" s="27"/>
      <c r="Z41" s="27"/>
      <c r="AA41" s="21"/>
      <c r="AB41" s="26"/>
      <c r="AC41" s="21"/>
      <c r="AD41" s="17"/>
      <c r="AE41" s="17"/>
    </row>
    <row r="42" spans="2:31" ht="26.25" customHeight="1">
      <c r="B42" s="21"/>
      <c r="C42" s="21"/>
      <c r="D42" s="10" t="s">
        <v>13</v>
      </c>
      <c r="E42" s="42" t="str">
        <f>Eingabe!C10</f>
        <v>Thomas Nowak </v>
      </c>
      <c r="F42" s="5">
        <f t="shared" si="2"/>
        <v>92.35</v>
      </c>
      <c r="G42" s="5">
        <v>89.65</v>
      </c>
      <c r="H42" s="6">
        <v>182</v>
      </c>
      <c r="I42" s="5">
        <f t="shared" si="0"/>
        <v>15.166666666666666</v>
      </c>
      <c r="J42" s="7">
        <f>Eingabe!D10</f>
        <v>21</v>
      </c>
      <c r="K42" s="119">
        <f t="shared" si="1"/>
        <v>10.150000000000006</v>
      </c>
      <c r="L42" s="120">
        <f t="shared" si="3"/>
        <v>3.3400000000000034</v>
      </c>
      <c r="M42" s="22"/>
      <c r="N42" s="27"/>
      <c r="O42" s="27"/>
      <c r="P42" s="29"/>
      <c r="Q42" s="30"/>
      <c r="R42" s="30"/>
      <c r="S42" s="30"/>
      <c r="T42" s="29"/>
      <c r="U42" s="29"/>
      <c r="V42" s="30"/>
      <c r="W42" s="29"/>
      <c r="X42" s="27"/>
      <c r="Y42" s="27"/>
      <c r="Z42" s="27"/>
      <c r="AA42" s="21"/>
      <c r="AB42" s="26"/>
      <c r="AC42" s="21"/>
      <c r="AD42" s="17"/>
      <c r="AE42" s="17"/>
    </row>
    <row r="43" spans="2:31" ht="26.25" customHeight="1">
      <c r="B43" s="21"/>
      <c r="C43" s="21"/>
      <c r="D43" s="10" t="s">
        <v>14</v>
      </c>
      <c r="E43" s="42" t="str">
        <f>Eingabe!C11</f>
        <v>Jürgen Oswald </v>
      </c>
      <c r="F43" s="5">
        <f t="shared" si="2"/>
        <v>89.69999999999999</v>
      </c>
      <c r="G43" s="5">
        <v>90.06</v>
      </c>
      <c r="H43" s="6">
        <v>179.76</v>
      </c>
      <c r="I43" s="5">
        <f t="shared" si="0"/>
        <v>14.979999999999999</v>
      </c>
      <c r="J43" s="7">
        <f>Eingabe!D11</f>
        <v>20</v>
      </c>
      <c r="K43" s="119">
        <f t="shared" si="1"/>
        <v>12.390000000000015</v>
      </c>
      <c r="L43" s="120">
        <f t="shared" si="3"/>
        <v>2.240000000000009</v>
      </c>
      <c r="M43" s="21"/>
      <c r="N43" s="27"/>
      <c r="O43" s="27"/>
      <c r="P43" s="29"/>
      <c r="Q43" s="30"/>
      <c r="R43" s="30"/>
      <c r="S43" s="30"/>
      <c r="T43" s="29"/>
      <c r="U43" s="29"/>
      <c r="V43" s="30"/>
      <c r="W43" s="29"/>
      <c r="X43" s="27"/>
      <c r="Y43" s="27"/>
      <c r="Z43" s="27"/>
      <c r="AA43" s="21"/>
      <c r="AB43" s="26"/>
      <c r="AC43" s="21"/>
      <c r="AD43" s="17"/>
      <c r="AE43" s="17"/>
    </row>
    <row r="44" spans="2:31" ht="26.25" customHeight="1">
      <c r="B44" s="21"/>
      <c r="C44" s="21"/>
      <c r="D44" s="10" t="s">
        <v>15</v>
      </c>
      <c r="E44" s="42" t="str">
        <f>Eingabe!C12</f>
        <v>Thomas Milanollo</v>
      </c>
      <c r="F44" s="5">
        <f t="shared" si="2"/>
        <v>89.76000000000002</v>
      </c>
      <c r="G44" s="5">
        <v>88.82</v>
      </c>
      <c r="H44" s="6">
        <v>178.58</v>
      </c>
      <c r="I44" s="5">
        <f t="shared" si="0"/>
        <v>14.881666666666668</v>
      </c>
      <c r="J44" s="7">
        <f>Eingabe!D12</f>
        <v>19</v>
      </c>
      <c r="K44" s="119">
        <f t="shared" si="1"/>
        <v>13.569999999999993</v>
      </c>
      <c r="L44" s="120">
        <f t="shared" si="3"/>
        <v>1.1799999999999784</v>
      </c>
      <c r="M44" s="21"/>
      <c r="N44" s="27"/>
      <c r="O44" s="27"/>
      <c r="P44" s="29"/>
      <c r="Q44" s="30"/>
      <c r="R44" s="30"/>
      <c r="S44" s="30"/>
      <c r="T44" s="29"/>
      <c r="U44" s="29"/>
      <c r="V44" s="30"/>
      <c r="W44" s="29"/>
      <c r="X44" s="27"/>
      <c r="Y44" s="27"/>
      <c r="Z44" s="27"/>
      <c r="AA44" s="21"/>
      <c r="AB44" s="26"/>
      <c r="AC44" s="21"/>
      <c r="AD44" s="17"/>
      <c r="AE44" s="17"/>
    </row>
    <row r="45" spans="2:31" ht="26.25" customHeight="1">
      <c r="B45" s="21"/>
      <c r="C45" s="21"/>
      <c r="D45" s="10" t="s">
        <v>16</v>
      </c>
      <c r="E45" s="42" t="str">
        <f>Eingabe!C13</f>
        <v>Martin Batik</v>
      </c>
      <c r="F45" s="5">
        <f t="shared" si="2"/>
        <v>88.37</v>
      </c>
      <c r="G45" s="5">
        <v>89.66</v>
      </c>
      <c r="H45" s="6">
        <v>178.03</v>
      </c>
      <c r="I45" s="5">
        <f t="shared" si="0"/>
        <v>14.835833333333333</v>
      </c>
      <c r="J45" s="7">
        <f>Eingabe!D13</f>
        <v>18</v>
      </c>
      <c r="K45" s="119">
        <f t="shared" si="1"/>
        <v>14.120000000000005</v>
      </c>
      <c r="L45" s="120">
        <f t="shared" si="3"/>
        <v>0.5500000000000114</v>
      </c>
      <c r="M45" s="21"/>
      <c r="N45" s="27"/>
      <c r="O45" s="27"/>
      <c r="P45" s="29"/>
      <c r="Q45" s="30"/>
      <c r="R45" s="30"/>
      <c r="S45" s="30"/>
      <c r="T45" s="29"/>
      <c r="U45" s="29"/>
      <c r="V45" s="30"/>
      <c r="W45" s="29"/>
      <c r="X45" s="27"/>
      <c r="Y45" s="27"/>
      <c r="Z45" s="27"/>
      <c r="AA45" s="21"/>
      <c r="AB45" s="26"/>
      <c r="AC45" s="21"/>
      <c r="AD45" s="17"/>
      <c r="AE45" s="17"/>
    </row>
    <row r="46" spans="2:31" ht="26.25" customHeight="1" thickBot="1">
      <c r="B46" s="21"/>
      <c r="C46" s="21"/>
      <c r="D46" s="10" t="s">
        <v>17</v>
      </c>
      <c r="E46" s="42" t="str">
        <f>Eingabe!C14</f>
        <v>Gabi Krausler</v>
      </c>
      <c r="F46" s="5">
        <f t="shared" si="2"/>
        <v>18.78</v>
      </c>
      <c r="G46" s="5">
        <v>0</v>
      </c>
      <c r="H46" s="6">
        <v>18.78</v>
      </c>
      <c r="I46" s="5">
        <f t="shared" si="0"/>
        <v>1.5650000000000002</v>
      </c>
      <c r="J46" s="7">
        <f>Eingabe!D14</f>
        <v>17</v>
      </c>
      <c r="K46" s="119">
        <f t="shared" si="1"/>
        <v>173.37</v>
      </c>
      <c r="L46" s="120">
        <f t="shared" si="3"/>
        <v>159.25</v>
      </c>
      <c r="M46" s="21"/>
      <c r="N46" s="27"/>
      <c r="O46" s="27"/>
      <c r="P46" s="29"/>
      <c r="Q46" s="30"/>
      <c r="R46" s="30"/>
      <c r="S46" s="30"/>
      <c r="T46" s="29"/>
      <c r="U46" s="29"/>
      <c r="V46" s="30"/>
      <c r="W46" s="29"/>
      <c r="X46" s="27"/>
      <c r="Y46" s="27"/>
      <c r="Z46" s="27"/>
      <c r="AA46" s="21"/>
      <c r="AB46" s="26"/>
      <c r="AC46" s="21"/>
      <c r="AD46" s="17"/>
      <c r="AE46" s="17"/>
    </row>
    <row r="47" spans="2:31" ht="26.25" customHeight="1" thickBot="1">
      <c r="B47" s="21"/>
      <c r="C47" s="21"/>
      <c r="D47" s="148" t="str">
        <f>Eingabe!$B$54</f>
        <v>Punktevergabe: 30,27,25,24,23,22,21,20,19,18,17,16,15,14,13,12,11,10,9,8,7,6,5,4,3,2,1</v>
      </c>
      <c r="E47" s="149"/>
      <c r="F47" s="149"/>
      <c r="G47" s="149"/>
      <c r="H47" s="149"/>
      <c r="I47" s="149"/>
      <c r="J47" s="149"/>
      <c r="K47" s="149"/>
      <c r="L47" s="150"/>
      <c r="M47" s="21"/>
      <c r="N47" s="27"/>
      <c r="O47" s="27"/>
      <c r="P47" s="29"/>
      <c r="Q47" s="30"/>
      <c r="R47" s="30"/>
      <c r="S47" s="30"/>
      <c r="T47" s="29"/>
      <c r="U47" s="29"/>
      <c r="V47" s="30"/>
      <c r="W47" s="29"/>
      <c r="X47" s="27"/>
      <c r="Y47" s="27"/>
      <c r="Z47" s="27"/>
      <c r="AA47" s="21"/>
      <c r="AB47" s="26"/>
      <c r="AC47" s="21"/>
      <c r="AD47" s="17"/>
      <c r="AE47" s="17"/>
    </row>
    <row r="48" spans="2:32" ht="26.25" customHeight="1">
      <c r="B48" s="21"/>
      <c r="C48" s="30"/>
      <c r="D48" s="21"/>
      <c r="E48" s="41"/>
      <c r="F48" s="21"/>
      <c r="G48" s="21"/>
      <c r="H48" s="21"/>
      <c r="I48" s="21"/>
      <c r="J48" s="21"/>
      <c r="K48" s="21"/>
      <c r="L48" s="21"/>
      <c r="M48" s="21"/>
      <c r="N48" s="21"/>
      <c r="P48" s="21"/>
      <c r="S48" s="29"/>
      <c r="T48" s="30"/>
      <c r="U48" s="30"/>
      <c r="V48" s="30"/>
      <c r="W48" s="29"/>
      <c r="X48" s="29"/>
      <c r="Y48" s="30"/>
      <c r="Z48" s="29"/>
      <c r="AA48" s="27"/>
      <c r="AB48" s="27"/>
      <c r="AE48" s="26"/>
      <c r="AF48" s="21"/>
    </row>
    <row r="49" spans="2:32" ht="26.25" customHeight="1">
      <c r="B49" s="26"/>
      <c r="C49" s="21"/>
      <c r="D49" s="21"/>
      <c r="E49" s="44"/>
      <c r="F49" s="36"/>
      <c r="G49" s="36"/>
      <c r="H49" s="37"/>
      <c r="I49" s="38"/>
      <c r="J49" s="30"/>
      <c r="K49" s="29"/>
      <c r="L49" s="27"/>
      <c r="M49" s="21"/>
      <c r="N49" s="21"/>
      <c r="O49" s="21"/>
      <c r="P49" s="21"/>
      <c r="S49" s="29"/>
      <c r="T49" s="30"/>
      <c r="U49" s="30"/>
      <c r="V49" s="30"/>
      <c r="W49" s="29"/>
      <c r="X49" s="29"/>
      <c r="Y49" s="30"/>
      <c r="Z49" s="29"/>
      <c r="AA49" s="27"/>
      <c r="AB49" s="27"/>
      <c r="AE49" s="26"/>
      <c r="AF49" s="21"/>
    </row>
    <row r="50" spans="2:32" ht="26.25" customHeight="1" thickBot="1">
      <c r="B50" s="29"/>
      <c r="C50" s="30"/>
      <c r="D50" s="21"/>
      <c r="E50" s="4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S50" s="29"/>
      <c r="T50" s="30"/>
      <c r="U50" s="30"/>
      <c r="V50" s="30"/>
      <c r="W50" s="29"/>
      <c r="X50" s="29"/>
      <c r="Y50" s="30"/>
      <c r="Z50" s="29"/>
      <c r="AA50" s="27"/>
      <c r="AB50" s="27"/>
      <c r="AE50" s="26"/>
      <c r="AF50" s="21"/>
    </row>
    <row r="51" spans="2:31" ht="34.5" customHeight="1" thickBot="1">
      <c r="B51" s="21"/>
      <c r="C51" s="21"/>
      <c r="D51" s="151" t="str">
        <f>Eingabe!$E$3</f>
        <v>Mac Raceway 05.06.15</v>
      </c>
      <c r="E51" s="152"/>
      <c r="F51" s="152"/>
      <c r="G51" s="152"/>
      <c r="H51" s="152"/>
      <c r="I51" s="152"/>
      <c r="J51" s="152"/>
      <c r="K51" s="152"/>
      <c r="L51" s="153"/>
      <c r="M51" s="21"/>
      <c r="N51" s="27"/>
      <c r="O51" s="27"/>
      <c r="P51" s="29"/>
      <c r="Q51" s="30"/>
      <c r="R51" s="30"/>
      <c r="S51" s="30"/>
      <c r="T51" s="29"/>
      <c r="U51" s="29"/>
      <c r="V51" s="30"/>
      <c r="W51" s="29"/>
      <c r="X51" s="27"/>
      <c r="Y51" s="27"/>
      <c r="Z51" s="27"/>
      <c r="AA51" s="21"/>
      <c r="AB51" s="26"/>
      <c r="AC51" s="21"/>
      <c r="AD51" s="17"/>
      <c r="AE51" s="17"/>
    </row>
    <row r="52" spans="2:31" ht="31.5" customHeight="1">
      <c r="B52" s="21"/>
      <c r="C52" s="21"/>
      <c r="D52" s="162" t="s">
        <v>0</v>
      </c>
      <c r="E52" s="160" t="s">
        <v>24</v>
      </c>
      <c r="F52" s="160" t="s">
        <v>4</v>
      </c>
      <c r="G52" s="160" t="s">
        <v>5</v>
      </c>
      <c r="H52" s="160" t="s">
        <v>6</v>
      </c>
      <c r="I52" s="160" t="s">
        <v>23</v>
      </c>
      <c r="J52" s="164" t="s">
        <v>3</v>
      </c>
      <c r="K52" s="31" t="s">
        <v>21</v>
      </c>
      <c r="L52" s="32"/>
      <c r="M52" s="21"/>
      <c r="N52" s="27"/>
      <c r="O52" s="27"/>
      <c r="P52" s="29"/>
      <c r="Q52" s="30"/>
      <c r="R52" s="30"/>
      <c r="S52" s="30"/>
      <c r="T52" s="29"/>
      <c r="U52" s="29"/>
      <c r="V52" s="30"/>
      <c r="W52" s="29"/>
      <c r="X52" s="27"/>
      <c r="Y52" s="27"/>
      <c r="Z52" s="27"/>
      <c r="AA52" s="21"/>
      <c r="AB52" s="26"/>
      <c r="AC52" s="21"/>
      <c r="AD52" s="17"/>
      <c r="AE52" s="17"/>
    </row>
    <row r="53" spans="2:31" ht="26.25" customHeight="1" thickBot="1">
      <c r="B53" s="21"/>
      <c r="C53" s="21"/>
      <c r="D53" s="163"/>
      <c r="E53" s="161"/>
      <c r="F53" s="161"/>
      <c r="G53" s="161"/>
      <c r="H53" s="161"/>
      <c r="I53" s="161"/>
      <c r="J53" s="165"/>
      <c r="K53" s="45" t="s">
        <v>19</v>
      </c>
      <c r="L53" s="46" t="s">
        <v>20</v>
      </c>
      <c r="M53" s="21"/>
      <c r="N53" s="27"/>
      <c r="O53" s="27"/>
      <c r="P53" s="29"/>
      <c r="Q53" s="30"/>
      <c r="R53" s="30"/>
      <c r="S53" s="30"/>
      <c r="T53" s="29"/>
      <c r="U53" s="29"/>
      <c r="V53" s="30"/>
      <c r="W53" s="29"/>
      <c r="X53" s="27"/>
      <c r="Y53" s="27"/>
      <c r="Z53" s="27"/>
      <c r="AA53" s="21"/>
      <c r="AB53" s="26"/>
      <c r="AC53" s="21"/>
      <c r="AD53" s="17"/>
      <c r="AE53" s="17"/>
    </row>
    <row r="54" spans="2:31" ht="26.25" customHeight="1">
      <c r="B54" s="21"/>
      <c r="C54" s="21"/>
      <c r="D54" s="60" t="s">
        <v>7</v>
      </c>
      <c r="E54" s="140" t="str">
        <f>Eingabe!C9</f>
        <v>Max Oswald</v>
      </c>
      <c r="F54" s="141">
        <v>126.43</v>
      </c>
      <c r="G54" s="141">
        <f aca="true" t="shared" si="4" ref="G54:G63">H54-F54</f>
        <v>125.28999999999999</v>
      </c>
      <c r="H54" s="142">
        <v>251.72</v>
      </c>
      <c r="I54" s="141">
        <f>SUM(H54/10)</f>
        <v>25.172</v>
      </c>
      <c r="J54" s="143">
        <f>Eingabe!E9</f>
        <v>30</v>
      </c>
      <c r="K54" s="121"/>
      <c r="L54" s="122"/>
      <c r="M54" s="21"/>
      <c r="N54" s="27"/>
      <c r="O54" s="27"/>
      <c r="P54" s="29"/>
      <c r="Q54" s="30"/>
      <c r="R54" s="30"/>
      <c r="S54" s="30"/>
      <c r="T54" s="29"/>
      <c r="U54" s="29"/>
      <c r="V54" s="30"/>
      <c r="W54" s="29"/>
      <c r="X54" s="27"/>
      <c r="Y54" s="27"/>
      <c r="Z54" s="27"/>
      <c r="AA54" s="21"/>
      <c r="AB54" s="26"/>
      <c r="AC54" s="21"/>
      <c r="AD54" s="17"/>
      <c r="AE54" s="17"/>
    </row>
    <row r="55" spans="2:31" ht="26.25" customHeight="1">
      <c r="B55" s="21"/>
      <c r="C55" s="21"/>
      <c r="D55" s="12" t="s">
        <v>8</v>
      </c>
      <c r="E55" s="105" t="str">
        <f>Eingabe!C13</f>
        <v>Martin Batik</v>
      </c>
      <c r="F55" s="106">
        <v>125.19</v>
      </c>
      <c r="G55" s="106">
        <f t="shared" si="4"/>
        <v>124.78999999999999</v>
      </c>
      <c r="H55" s="107">
        <v>249.98</v>
      </c>
      <c r="I55" s="106">
        <f>SUM(H55/10)</f>
        <v>24.997999999999998</v>
      </c>
      <c r="J55" s="108">
        <f>Eingabe!E13</f>
        <v>27</v>
      </c>
      <c r="K55" s="115">
        <f aca="true" t="shared" si="5" ref="K55:K63">$H$54-H55</f>
        <v>1.740000000000009</v>
      </c>
      <c r="L55" s="116"/>
      <c r="M55" s="21"/>
      <c r="N55" s="27"/>
      <c r="O55" s="27"/>
      <c r="P55" s="29"/>
      <c r="Q55" s="30"/>
      <c r="R55" s="30"/>
      <c r="S55" s="30"/>
      <c r="T55" s="29"/>
      <c r="U55" s="29"/>
      <c r="V55" s="30"/>
      <c r="W55" s="29"/>
      <c r="X55" s="27"/>
      <c r="Y55" s="27"/>
      <c r="Z55" s="27"/>
      <c r="AA55" s="21"/>
      <c r="AB55" s="26"/>
      <c r="AC55" s="21"/>
      <c r="AD55" s="17"/>
      <c r="AE55" s="17"/>
    </row>
    <row r="56" spans="2:31" ht="26.25" customHeight="1">
      <c r="B56" s="21"/>
      <c r="C56" s="21"/>
      <c r="D56" s="13" t="s">
        <v>9</v>
      </c>
      <c r="E56" s="109" t="str">
        <f>Eingabe!C4</f>
        <v>Walter Lemböck </v>
      </c>
      <c r="F56" s="110">
        <v>124.11</v>
      </c>
      <c r="G56" s="110">
        <f t="shared" si="4"/>
        <v>123.11999999999999</v>
      </c>
      <c r="H56" s="111">
        <v>247.23</v>
      </c>
      <c r="I56" s="110">
        <f>SUM(H56/10)</f>
        <v>24.723</v>
      </c>
      <c r="J56" s="112">
        <f>Eingabe!E4</f>
        <v>25</v>
      </c>
      <c r="K56" s="117">
        <f t="shared" si="5"/>
        <v>4.490000000000009</v>
      </c>
      <c r="L56" s="118">
        <f aca="true" t="shared" si="6" ref="L56:L63">SUM(H55-H56)</f>
        <v>2.75</v>
      </c>
      <c r="M56" s="21"/>
      <c r="N56" s="27"/>
      <c r="O56" s="27"/>
      <c r="P56" s="29"/>
      <c r="Q56" s="30"/>
      <c r="R56" s="30"/>
      <c r="S56" s="30"/>
      <c r="T56" s="29"/>
      <c r="U56" s="29"/>
      <c r="V56" s="30"/>
      <c r="W56" s="29"/>
      <c r="X56" s="27"/>
      <c r="Y56" s="27"/>
      <c r="Z56" s="27"/>
      <c r="AA56" s="21"/>
      <c r="AB56" s="26"/>
      <c r="AC56" s="21"/>
      <c r="AD56" s="17"/>
      <c r="AE56" s="17"/>
    </row>
    <row r="57" spans="2:31" ht="26.25" customHeight="1">
      <c r="B57" s="21"/>
      <c r="C57" s="21"/>
      <c r="D57" s="10" t="s">
        <v>10</v>
      </c>
      <c r="E57" s="42" t="str">
        <f>Eingabe!C8</f>
        <v>Helmut Schmidt</v>
      </c>
      <c r="F57" s="5">
        <v>122.19</v>
      </c>
      <c r="G57" s="5">
        <f t="shared" si="4"/>
        <v>121.32</v>
      </c>
      <c r="H57" s="6">
        <v>243.51</v>
      </c>
      <c r="I57" s="5">
        <f>SUM(H57/10)</f>
        <v>24.351</v>
      </c>
      <c r="J57" s="7">
        <f>Eingabe!E8</f>
        <v>24</v>
      </c>
      <c r="K57" s="119">
        <f t="shared" si="5"/>
        <v>8.210000000000008</v>
      </c>
      <c r="L57" s="120">
        <f t="shared" si="6"/>
        <v>3.719999999999999</v>
      </c>
      <c r="M57" s="21"/>
      <c r="N57" s="27"/>
      <c r="O57" s="27"/>
      <c r="P57" s="29"/>
      <c r="Q57" s="30"/>
      <c r="R57" s="30"/>
      <c r="S57" s="30"/>
      <c r="T57" s="29"/>
      <c r="U57" s="29"/>
      <c r="V57" s="30"/>
      <c r="W57" s="29"/>
      <c r="X57" s="27"/>
      <c r="Y57" s="27"/>
      <c r="Z57" s="27"/>
      <c r="AA57" s="21"/>
      <c r="AB57" s="26"/>
      <c r="AC57" s="21"/>
      <c r="AD57" s="17"/>
      <c r="AE57" s="17"/>
    </row>
    <row r="58" spans="2:31" ht="26.25" customHeight="1">
      <c r="B58" s="21"/>
      <c r="C58" s="21"/>
      <c r="D58" s="10" t="s">
        <v>11</v>
      </c>
      <c r="E58" s="42" t="str">
        <f>Eingabe!C11</f>
        <v>Jürgen Oswald </v>
      </c>
      <c r="F58" s="5">
        <v>120.8</v>
      </c>
      <c r="G58" s="5">
        <f t="shared" si="4"/>
        <v>121.72000000000001</v>
      </c>
      <c r="H58" s="6">
        <v>242.52</v>
      </c>
      <c r="I58" s="5">
        <f aca="true" t="shared" si="7" ref="I58:I63">SUM(H58/10)</f>
        <v>24.252000000000002</v>
      </c>
      <c r="J58" s="7">
        <f>Eingabe!E11</f>
        <v>23</v>
      </c>
      <c r="K58" s="119">
        <f t="shared" si="5"/>
        <v>9.199999999999989</v>
      </c>
      <c r="L58" s="120">
        <f t="shared" si="6"/>
        <v>0.9899999999999807</v>
      </c>
      <c r="M58" s="21"/>
      <c r="N58" s="27"/>
      <c r="O58" s="27"/>
      <c r="P58" s="29"/>
      <c r="Q58" s="30"/>
      <c r="R58" s="30"/>
      <c r="S58" s="30"/>
      <c r="T58" s="29"/>
      <c r="U58" s="29"/>
      <c r="V58" s="30"/>
      <c r="W58" s="29"/>
      <c r="X58" s="27"/>
      <c r="Y58" s="27"/>
      <c r="Z58" s="27"/>
      <c r="AA58" s="21"/>
      <c r="AB58" s="26"/>
      <c r="AC58" s="21"/>
      <c r="AD58" s="17"/>
      <c r="AE58" s="17"/>
    </row>
    <row r="59" spans="2:31" ht="26.25" customHeight="1">
      <c r="B59" s="21"/>
      <c r="C59" s="21"/>
      <c r="D59" s="10" t="s">
        <v>12</v>
      </c>
      <c r="E59" s="42" t="str">
        <f>Eingabe!C17</f>
        <v>Martin Weiss</v>
      </c>
      <c r="F59" s="5">
        <v>118.21</v>
      </c>
      <c r="G59" s="5">
        <f t="shared" si="4"/>
        <v>119.69000000000001</v>
      </c>
      <c r="H59" s="6">
        <v>237.9</v>
      </c>
      <c r="I59" s="5">
        <f t="shared" si="7"/>
        <v>23.79</v>
      </c>
      <c r="J59" s="7">
        <f>Eingabe!E17</f>
        <v>22</v>
      </c>
      <c r="K59" s="119">
        <f t="shared" si="5"/>
        <v>13.819999999999993</v>
      </c>
      <c r="L59" s="120">
        <f t="shared" si="6"/>
        <v>4.6200000000000045</v>
      </c>
      <c r="M59" s="21"/>
      <c r="N59" s="27"/>
      <c r="O59" s="27"/>
      <c r="P59" s="29"/>
      <c r="Q59" s="30"/>
      <c r="R59" s="30"/>
      <c r="S59" s="30"/>
      <c r="T59" s="29"/>
      <c r="U59" s="29"/>
      <c r="V59" s="30"/>
      <c r="W59" s="29"/>
      <c r="X59" s="27"/>
      <c r="Y59" s="27"/>
      <c r="Z59" s="27"/>
      <c r="AA59" s="21"/>
      <c r="AB59" s="26"/>
      <c r="AC59" s="21"/>
      <c r="AD59" s="17"/>
      <c r="AE59" s="17"/>
    </row>
    <row r="60" spans="2:31" ht="26.25" customHeight="1">
      <c r="B60" s="21"/>
      <c r="C60" s="21"/>
      <c r="D60" s="10" t="s">
        <v>13</v>
      </c>
      <c r="E60" s="42" t="str">
        <f>Eingabe!C6</f>
        <v>Gerhard Fischer </v>
      </c>
      <c r="F60" s="5">
        <v>117.68</v>
      </c>
      <c r="G60" s="5">
        <f t="shared" si="4"/>
        <v>119.51999999999998</v>
      </c>
      <c r="H60" s="6">
        <v>237.2</v>
      </c>
      <c r="I60" s="5">
        <f t="shared" si="7"/>
        <v>23.72</v>
      </c>
      <c r="J60" s="7">
        <f>Eingabe!E6</f>
        <v>21</v>
      </c>
      <c r="K60" s="119">
        <f t="shared" si="5"/>
        <v>14.52000000000001</v>
      </c>
      <c r="L60" s="120">
        <f t="shared" si="6"/>
        <v>0.700000000000017</v>
      </c>
      <c r="M60" s="21"/>
      <c r="N60" s="27"/>
      <c r="O60" s="27"/>
      <c r="P60" s="29"/>
      <c r="Q60" s="30"/>
      <c r="R60" s="30"/>
      <c r="S60" s="30"/>
      <c r="T60" s="29"/>
      <c r="U60" s="29"/>
      <c r="V60" s="30"/>
      <c r="W60" s="29"/>
      <c r="X60" s="27"/>
      <c r="Y60" s="27"/>
      <c r="Z60" s="27"/>
      <c r="AA60" s="21"/>
      <c r="AB60" s="26"/>
      <c r="AC60" s="21"/>
      <c r="AD60" s="17"/>
      <c r="AE60" s="17"/>
    </row>
    <row r="61" spans="2:31" ht="26.25" customHeight="1">
      <c r="B61" s="21"/>
      <c r="C61" s="21"/>
      <c r="D61" s="10" t="s">
        <v>14</v>
      </c>
      <c r="E61" s="42" t="str">
        <f>Eingabe!C15</f>
        <v>Mario Rada</v>
      </c>
      <c r="F61" s="5">
        <v>104.38</v>
      </c>
      <c r="G61" s="5">
        <f t="shared" si="4"/>
        <v>105.96000000000001</v>
      </c>
      <c r="H61" s="6">
        <v>210.34</v>
      </c>
      <c r="I61" s="5">
        <f t="shared" si="7"/>
        <v>21.034</v>
      </c>
      <c r="J61" s="7">
        <f>Eingabe!E15</f>
        <v>20</v>
      </c>
      <c r="K61" s="119">
        <f t="shared" si="5"/>
        <v>41.379999999999995</v>
      </c>
      <c r="L61" s="120">
        <f t="shared" si="6"/>
        <v>26.859999999999985</v>
      </c>
      <c r="M61" s="21"/>
      <c r="N61" s="27"/>
      <c r="O61" s="27"/>
      <c r="P61" s="29"/>
      <c r="Q61" s="30"/>
      <c r="R61" s="30"/>
      <c r="S61" s="30"/>
      <c r="T61" s="29"/>
      <c r="U61" s="29"/>
      <c r="V61" s="30"/>
      <c r="W61" s="29"/>
      <c r="X61" s="27"/>
      <c r="Y61" s="27"/>
      <c r="Z61" s="27"/>
      <c r="AA61" s="21"/>
      <c r="AB61" s="26"/>
      <c r="AC61" s="21"/>
      <c r="AD61" s="17"/>
      <c r="AE61" s="17"/>
    </row>
    <row r="62" spans="2:31" ht="26.25" customHeight="1">
      <c r="B62" s="21"/>
      <c r="C62" s="21"/>
      <c r="D62" s="10" t="s">
        <v>15</v>
      </c>
      <c r="E62" s="42" t="str">
        <f>Eingabe!C10</f>
        <v>Thomas Nowak </v>
      </c>
      <c r="F62" s="5">
        <v>91.03</v>
      </c>
      <c r="G62" s="5">
        <f t="shared" si="4"/>
        <v>107.28</v>
      </c>
      <c r="H62" s="6">
        <v>198.31</v>
      </c>
      <c r="I62" s="5">
        <f t="shared" si="7"/>
        <v>19.831</v>
      </c>
      <c r="J62" s="7">
        <f>Eingabe!E10</f>
        <v>19</v>
      </c>
      <c r="K62" s="119">
        <f t="shared" si="5"/>
        <v>53.41</v>
      </c>
      <c r="L62" s="120">
        <f t="shared" si="6"/>
        <v>12.030000000000001</v>
      </c>
      <c r="M62" s="21"/>
      <c r="N62" s="27"/>
      <c r="O62" s="27"/>
      <c r="P62" s="29"/>
      <c r="Q62" s="30"/>
      <c r="R62" s="30"/>
      <c r="S62" s="30"/>
      <c r="T62" s="29"/>
      <c r="U62" s="29"/>
      <c r="V62" s="30"/>
      <c r="W62" s="29"/>
      <c r="X62" s="27"/>
      <c r="Y62" s="27"/>
      <c r="Z62" s="27"/>
      <c r="AA62" s="21"/>
      <c r="AB62" s="26"/>
      <c r="AC62" s="21"/>
      <c r="AD62" s="17"/>
      <c r="AE62" s="17"/>
    </row>
    <row r="63" spans="2:31" ht="26.25" customHeight="1" thickBot="1">
      <c r="B63" s="21"/>
      <c r="C63" s="21"/>
      <c r="D63" s="10" t="s">
        <v>16</v>
      </c>
      <c r="E63" s="42" t="str">
        <f>Eingabe!C16</f>
        <v>Hans Schorer</v>
      </c>
      <c r="F63" s="5">
        <v>87.83</v>
      </c>
      <c r="G63" s="5">
        <f t="shared" si="4"/>
        <v>88.86</v>
      </c>
      <c r="H63" s="6">
        <v>176.69</v>
      </c>
      <c r="I63" s="5">
        <f t="shared" si="7"/>
        <v>17.669</v>
      </c>
      <c r="J63" s="7">
        <f>Eingabe!E16</f>
        <v>18</v>
      </c>
      <c r="K63" s="119">
        <f t="shared" si="5"/>
        <v>75.03</v>
      </c>
      <c r="L63" s="120">
        <f t="shared" si="6"/>
        <v>21.620000000000005</v>
      </c>
      <c r="M63" s="21"/>
      <c r="N63" s="27"/>
      <c r="O63" s="27"/>
      <c r="P63" s="29"/>
      <c r="Q63" s="30"/>
      <c r="R63" s="30"/>
      <c r="S63" s="30"/>
      <c r="T63" s="29"/>
      <c r="U63" s="29"/>
      <c r="V63" s="30"/>
      <c r="W63" s="29"/>
      <c r="X63" s="27"/>
      <c r="Y63" s="27"/>
      <c r="Z63" s="27"/>
      <c r="AA63" s="21"/>
      <c r="AB63" s="26"/>
      <c r="AC63" s="21"/>
      <c r="AD63" s="17"/>
      <c r="AE63" s="17"/>
    </row>
    <row r="64" spans="2:31" ht="26.25" customHeight="1" thickBot="1">
      <c r="B64" s="21"/>
      <c r="C64" s="21"/>
      <c r="D64" s="148" t="str">
        <f>Eingabe!$B$54</f>
        <v>Punktevergabe: 30,27,25,24,23,22,21,20,19,18,17,16,15,14,13,12,11,10,9,8,7,6,5,4,3,2,1</v>
      </c>
      <c r="E64" s="149"/>
      <c r="F64" s="149"/>
      <c r="G64" s="149"/>
      <c r="H64" s="149"/>
      <c r="I64" s="149"/>
      <c r="J64" s="149"/>
      <c r="K64" s="149"/>
      <c r="L64" s="150"/>
      <c r="M64" s="21"/>
      <c r="N64" s="27"/>
      <c r="O64" s="27"/>
      <c r="P64" s="29"/>
      <c r="Q64" s="30"/>
      <c r="R64" s="30"/>
      <c r="S64" s="30"/>
      <c r="T64" s="29"/>
      <c r="U64" s="29"/>
      <c r="V64" s="30"/>
      <c r="W64" s="29"/>
      <c r="X64" s="27"/>
      <c r="Y64" s="27"/>
      <c r="Z64" s="27"/>
      <c r="AA64" s="21"/>
      <c r="AB64" s="26"/>
      <c r="AC64" s="21"/>
      <c r="AD64" s="17"/>
      <c r="AE64" s="17"/>
    </row>
    <row r="65" spans="2:31" ht="26.25" customHeight="1">
      <c r="B65" s="21"/>
      <c r="C65" s="21"/>
      <c r="D65" s="21"/>
      <c r="E65" s="41"/>
      <c r="F65" s="21"/>
      <c r="G65" s="21"/>
      <c r="H65" s="21"/>
      <c r="I65" s="21"/>
      <c r="J65" s="21"/>
      <c r="K65" s="21"/>
      <c r="L65" s="21"/>
      <c r="M65" s="21"/>
      <c r="N65" s="27"/>
      <c r="O65" s="27"/>
      <c r="P65" s="29"/>
      <c r="Q65" s="30"/>
      <c r="R65" s="30"/>
      <c r="S65" s="30"/>
      <c r="T65" s="29"/>
      <c r="U65" s="29"/>
      <c r="V65" s="30"/>
      <c r="W65" s="29"/>
      <c r="X65" s="27"/>
      <c r="Y65" s="27"/>
      <c r="Z65" s="27"/>
      <c r="AA65" s="21"/>
      <c r="AB65" s="26"/>
      <c r="AC65" s="21"/>
      <c r="AD65" s="17"/>
      <c r="AE65" s="17"/>
    </row>
    <row r="66" spans="2:31" ht="26.25" customHeight="1">
      <c r="B66" s="21"/>
      <c r="C66" s="21"/>
      <c r="D66" s="21"/>
      <c r="E66" s="44"/>
      <c r="F66" s="36"/>
      <c r="G66" s="36"/>
      <c r="H66" s="37"/>
      <c r="I66" s="38"/>
      <c r="J66" s="21"/>
      <c r="K66" s="29"/>
      <c r="L66" s="27"/>
      <c r="M66" s="21"/>
      <c r="N66" s="27"/>
      <c r="O66" s="27"/>
      <c r="P66" s="29"/>
      <c r="Q66" s="30"/>
      <c r="R66" s="30"/>
      <c r="S66" s="30"/>
      <c r="T66" s="29"/>
      <c r="U66" s="29"/>
      <c r="V66" s="30"/>
      <c r="W66" s="29"/>
      <c r="X66" s="27"/>
      <c r="Y66" s="27"/>
      <c r="Z66" s="27"/>
      <c r="AA66" s="21"/>
      <c r="AB66" s="26"/>
      <c r="AC66" s="21"/>
      <c r="AD66" s="17"/>
      <c r="AE66" s="17"/>
    </row>
    <row r="67" spans="2:31" ht="26.25" customHeight="1" thickBot="1">
      <c r="B67" s="21"/>
      <c r="C67" s="21"/>
      <c r="D67" s="21"/>
      <c r="E67" s="41"/>
      <c r="F67" s="21"/>
      <c r="G67" s="21"/>
      <c r="H67" s="21"/>
      <c r="I67" s="21"/>
      <c r="J67" s="21"/>
      <c r="K67" s="21"/>
      <c r="L67" s="21"/>
      <c r="M67" s="21"/>
      <c r="N67" s="27"/>
      <c r="O67" s="27"/>
      <c r="P67" s="29"/>
      <c r="Q67" s="30"/>
      <c r="R67" s="30"/>
      <c r="S67" s="30"/>
      <c r="T67" s="29"/>
      <c r="U67" s="29"/>
      <c r="V67" s="30"/>
      <c r="W67" s="29"/>
      <c r="X67" s="27"/>
      <c r="Y67" s="27"/>
      <c r="Z67" s="27"/>
      <c r="AA67" s="21"/>
      <c r="AB67" s="26"/>
      <c r="AC67" s="21"/>
      <c r="AD67" s="17"/>
      <c r="AE67" s="17"/>
    </row>
    <row r="68" spans="2:31" ht="33" thickBot="1">
      <c r="B68" s="21"/>
      <c r="C68" s="21"/>
      <c r="D68" s="151" t="str">
        <f>Eingabe!$F$3</f>
        <v>SA Raceway 20.11.15</v>
      </c>
      <c r="E68" s="152"/>
      <c r="F68" s="152"/>
      <c r="G68" s="152"/>
      <c r="H68" s="152"/>
      <c r="I68" s="152"/>
      <c r="J68" s="152"/>
      <c r="K68" s="152"/>
      <c r="L68" s="153"/>
      <c r="M68" s="21"/>
      <c r="N68" s="27"/>
      <c r="O68" s="27"/>
      <c r="P68" s="29"/>
      <c r="Q68" s="30"/>
      <c r="R68" s="30"/>
      <c r="S68" s="30"/>
      <c r="T68" s="29"/>
      <c r="U68" s="29"/>
      <c r="V68" s="30"/>
      <c r="W68" s="29"/>
      <c r="X68" s="27"/>
      <c r="Y68" s="27"/>
      <c r="Z68" s="27"/>
      <c r="AA68" s="21"/>
      <c r="AB68" s="26"/>
      <c r="AC68" s="21"/>
      <c r="AD68" s="17"/>
      <c r="AE68" s="17"/>
    </row>
    <row r="69" spans="2:31" ht="31.5">
      <c r="B69" s="21"/>
      <c r="C69" s="21"/>
      <c r="D69" s="162" t="s">
        <v>0</v>
      </c>
      <c r="E69" s="160" t="s">
        <v>24</v>
      </c>
      <c r="F69" s="160" t="s">
        <v>4</v>
      </c>
      <c r="G69" s="160" t="s">
        <v>5</v>
      </c>
      <c r="H69" s="160" t="s">
        <v>6</v>
      </c>
      <c r="I69" s="160" t="s">
        <v>23</v>
      </c>
      <c r="J69" s="164" t="s">
        <v>3</v>
      </c>
      <c r="K69" s="31" t="s">
        <v>21</v>
      </c>
      <c r="L69" s="32"/>
      <c r="M69" s="21"/>
      <c r="N69" s="27"/>
      <c r="O69" s="27"/>
      <c r="P69" s="29"/>
      <c r="Q69" s="30"/>
      <c r="R69" s="30"/>
      <c r="S69" s="30"/>
      <c r="T69" s="29"/>
      <c r="U69" s="29"/>
      <c r="V69" s="30"/>
      <c r="W69" s="29"/>
      <c r="X69" s="27"/>
      <c r="Y69" s="27"/>
      <c r="Z69" s="27"/>
      <c r="AA69" s="21"/>
      <c r="AB69" s="26"/>
      <c r="AC69" s="21"/>
      <c r="AD69" s="17"/>
      <c r="AE69" s="17"/>
    </row>
    <row r="70" spans="2:31" ht="26.25" customHeight="1" thickBot="1">
      <c r="B70" s="21"/>
      <c r="C70" s="21"/>
      <c r="D70" s="163"/>
      <c r="E70" s="161"/>
      <c r="F70" s="161"/>
      <c r="G70" s="161"/>
      <c r="H70" s="161"/>
      <c r="I70" s="161"/>
      <c r="J70" s="165"/>
      <c r="K70" s="45" t="s">
        <v>19</v>
      </c>
      <c r="L70" s="46" t="s">
        <v>20</v>
      </c>
      <c r="M70" s="21"/>
      <c r="N70" s="27"/>
      <c r="O70" s="27"/>
      <c r="P70" s="29"/>
      <c r="Q70" s="30"/>
      <c r="R70" s="30"/>
      <c r="S70" s="30"/>
      <c r="T70" s="29"/>
      <c r="U70" s="29"/>
      <c r="V70" s="30"/>
      <c r="W70" s="29"/>
      <c r="X70" s="27"/>
      <c r="Y70" s="27"/>
      <c r="Z70" s="27"/>
      <c r="AA70" s="21"/>
      <c r="AB70" s="26"/>
      <c r="AC70" s="21"/>
      <c r="AD70" s="17"/>
      <c r="AE70" s="17"/>
    </row>
    <row r="71" spans="2:31" ht="26.25" customHeight="1">
      <c r="B71" s="21"/>
      <c r="C71" s="21"/>
      <c r="D71" s="60" t="s">
        <v>7</v>
      </c>
      <c r="E71" s="140" t="str">
        <f>Eingabe!C4</f>
        <v>Walter Lemböck </v>
      </c>
      <c r="F71" s="141">
        <v>111.91</v>
      </c>
      <c r="G71" s="141">
        <f aca="true" t="shared" si="8" ref="G71:G79">H71-F71</f>
        <v>113.65</v>
      </c>
      <c r="H71" s="142">
        <v>225.56</v>
      </c>
      <c r="I71" s="141">
        <f>SUM(H71/10)</f>
        <v>22.556</v>
      </c>
      <c r="J71" s="143">
        <f>Eingabe!F4</f>
        <v>30</v>
      </c>
      <c r="K71" s="121"/>
      <c r="L71" s="122"/>
      <c r="M71" s="21"/>
      <c r="N71" s="27"/>
      <c r="O71" s="27"/>
      <c r="P71" s="29"/>
      <c r="Q71" s="30"/>
      <c r="R71" s="30"/>
      <c r="S71" s="30"/>
      <c r="T71" s="29"/>
      <c r="U71" s="29"/>
      <c r="V71" s="30"/>
      <c r="W71" s="29"/>
      <c r="X71" s="27"/>
      <c r="Y71" s="27"/>
      <c r="Z71" s="27"/>
      <c r="AA71" s="21"/>
      <c r="AB71" s="26"/>
      <c r="AC71" s="21"/>
      <c r="AD71" s="17"/>
      <c r="AE71" s="17"/>
    </row>
    <row r="72" spans="2:31" ht="26.25" customHeight="1">
      <c r="B72" s="21"/>
      <c r="C72" s="21"/>
      <c r="D72" s="12" t="s">
        <v>8</v>
      </c>
      <c r="E72" s="105" t="str">
        <f>Eingabe!C6</f>
        <v>Gerhard Fischer </v>
      </c>
      <c r="F72" s="106">
        <v>109.99</v>
      </c>
      <c r="G72" s="106">
        <f t="shared" si="8"/>
        <v>110.00000000000001</v>
      </c>
      <c r="H72" s="107">
        <v>219.99</v>
      </c>
      <c r="I72" s="146">
        <f aca="true" t="shared" si="9" ref="I72:I79">SUM(H72/10)</f>
        <v>21.999000000000002</v>
      </c>
      <c r="J72" s="108">
        <f>Eingabe!F6</f>
        <v>27</v>
      </c>
      <c r="K72" s="115">
        <f aca="true" t="shared" si="10" ref="K72:K79">$H$71-H72</f>
        <v>5.569999999999993</v>
      </c>
      <c r="L72" s="116"/>
      <c r="M72" s="21"/>
      <c r="N72" s="27"/>
      <c r="O72" s="27"/>
      <c r="P72" s="29"/>
      <c r="Q72" s="30"/>
      <c r="R72" s="30"/>
      <c r="S72" s="30"/>
      <c r="T72" s="29"/>
      <c r="U72" s="29"/>
      <c r="V72" s="30"/>
      <c r="W72" s="29"/>
      <c r="X72" s="27"/>
      <c r="Y72" s="27"/>
      <c r="Z72" s="27"/>
      <c r="AA72" s="21"/>
      <c r="AB72" s="26"/>
      <c r="AC72" s="21"/>
      <c r="AD72" s="17"/>
      <c r="AE72" s="17"/>
    </row>
    <row r="73" spans="2:31" ht="26.25" customHeight="1">
      <c r="B73" s="21"/>
      <c r="C73" s="21"/>
      <c r="D73" s="13" t="s">
        <v>9</v>
      </c>
      <c r="E73" s="109" t="str">
        <f>Eingabe!C9</f>
        <v>Max Oswald</v>
      </c>
      <c r="F73" s="110">
        <v>103.84</v>
      </c>
      <c r="G73" s="110">
        <f t="shared" si="8"/>
        <v>107.87</v>
      </c>
      <c r="H73" s="111">
        <v>211.71</v>
      </c>
      <c r="I73" s="147">
        <f t="shared" si="9"/>
        <v>21.171</v>
      </c>
      <c r="J73" s="112">
        <f>Eingabe!F9</f>
        <v>25</v>
      </c>
      <c r="K73" s="117">
        <f t="shared" si="10"/>
        <v>13.849999999999994</v>
      </c>
      <c r="L73" s="118">
        <f aca="true" t="shared" si="11" ref="L73:L79">SUM(H72-H73)</f>
        <v>8.280000000000001</v>
      </c>
      <c r="M73" s="21"/>
      <c r="N73" s="27"/>
      <c r="O73" s="27"/>
      <c r="P73" s="29"/>
      <c r="Q73" s="30"/>
      <c r="R73" s="30"/>
      <c r="S73" s="30"/>
      <c r="T73" s="29"/>
      <c r="U73" s="29"/>
      <c r="V73" s="30"/>
      <c r="W73" s="29"/>
      <c r="X73" s="27"/>
      <c r="Y73" s="27"/>
      <c r="Z73" s="27"/>
      <c r="AA73" s="21"/>
      <c r="AB73" s="26"/>
      <c r="AC73" s="21"/>
      <c r="AD73" s="17"/>
      <c r="AE73" s="17"/>
    </row>
    <row r="74" spans="2:31" ht="26.25" customHeight="1">
      <c r="B74" s="21"/>
      <c r="C74" s="21"/>
      <c r="D74" s="10" t="s">
        <v>10</v>
      </c>
      <c r="E74" s="42" t="str">
        <f>Eingabe!C7</f>
        <v>Peter Siding </v>
      </c>
      <c r="F74" s="5">
        <v>103.34</v>
      </c>
      <c r="G74" s="5">
        <f t="shared" si="8"/>
        <v>104.22999999999999</v>
      </c>
      <c r="H74" s="6">
        <v>207.57</v>
      </c>
      <c r="I74" s="61">
        <f t="shared" si="9"/>
        <v>20.756999999999998</v>
      </c>
      <c r="J74" s="7">
        <f>Eingabe!F7</f>
        <v>24</v>
      </c>
      <c r="K74" s="119">
        <f t="shared" si="10"/>
        <v>17.99000000000001</v>
      </c>
      <c r="L74" s="120">
        <f t="shared" si="11"/>
        <v>4.140000000000015</v>
      </c>
      <c r="M74" s="21"/>
      <c r="N74" s="27"/>
      <c r="O74" s="27"/>
      <c r="P74" s="29"/>
      <c r="Q74" s="30"/>
      <c r="R74" s="30"/>
      <c r="S74" s="30"/>
      <c r="T74" s="29"/>
      <c r="U74" s="29"/>
      <c r="V74" s="30"/>
      <c r="W74" s="29"/>
      <c r="X74" s="27"/>
      <c r="Y74" s="27"/>
      <c r="Z74" s="27"/>
      <c r="AA74" s="21"/>
      <c r="AB74" s="26"/>
      <c r="AC74" s="21"/>
      <c r="AD74" s="17"/>
      <c r="AE74" s="17"/>
    </row>
    <row r="75" spans="2:31" ht="26.25" customHeight="1">
      <c r="B75" s="21"/>
      <c r="C75" s="21"/>
      <c r="D75" s="10" t="s">
        <v>11</v>
      </c>
      <c r="E75" s="42" t="str">
        <f>Eingabe!C12</f>
        <v>Thomas Milanollo</v>
      </c>
      <c r="F75" s="5">
        <v>102.55</v>
      </c>
      <c r="G75" s="5">
        <f t="shared" si="8"/>
        <v>102.23</v>
      </c>
      <c r="H75" s="6">
        <v>204.78</v>
      </c>
      <c r="I75" s="61">
        <f t="shared" si="9"/>
        <v>20.478</v>
      </c>
      <c r="J75" s="7">
        <f>Eingabe!F12</f>
        <v>23</v>
      </c>
      <c r="K75" s="119">
        <f t="shared" si="10"/>
        <v>20.78</v>
      </c>
      <c r="L75" s="120">
        <f t="shared" si="11"/>
        <v>2.789999999999992</v>
      </c>
      <c r="M75" s="21"/>
      <c r="N75" s="27"/>
      <c r="O75" s="27"/>
      <c r="P75" s="29"/>
      <c r="Q75" s="30"/>
      <c r="R75" s="30"/>
      <c r="S75" s="30"/>
      <c r="T75" s="29"/>
      <c r="U75" s="29"/>
      <c r="V75" s="30"/>
      <c r="W75" s="29"/>
      <c r="X75" s="27"/>
      <c r="Y75" s="27"/>
      <c r="Z75" s="27"/>
      <c r="AA75" s="21"/>
      <c r="AB75" s="26"/>
      <c r="AC75" s="21"/>
      <c r="AD75" s="17"/>
      <c r="AE75" s="17"/>
    </row>
    <row r="76" spans="2:31" ht="26.25" customHeight="1">
      <c r="B76" s="21"/>
      <c r="C76" s="21"/>
      <c r="D76" s="10" t="s">
        <v>12</v>
      </c>
      <c r="E76" s="42" t="str">
        <f>Eingabe!C13</f>
        <v>Martin Batik</v>
      </c>
      <c r="F76" s="5">
        <v>95.81</v>
      </c>
      <c r="G76" s="5">
        <f t="shared" si="8"/>
        <v>104.41</v>
      </c>
      <c r="H76" s="6">
        <v>200.22</v>
      </c>
      <c r="I76" s="61">
        <f t="shared" si="9"/>
        <v>20.022</v>
      </c>
      <c r="J76" s="7">
        <f>Eingabe!F13</f>
        <v>22</v>
      </c>
      <c r="K76" s="119">
        <f t="shared" si="10"/>
        <v>25.340000000000003</v>
      </c>
      <c r="L76" s="120">
        <f t="shared" si="11"/>
        <v>4.560000000000002</v>
      </c>
      <c r="M76" s="21"/>
      <c r="N76" s="27"/>
      <c r="O76" s="27"/>
      <c r="P76" s="29"/>
      <c r="Q76" s="30"/>
      <c r="R76" s="30"/>
      <c r="S76" s="30"/>
      <c r="T76" s="29"/>
      <c r="U76" s="29"/>
      <c r="V76" s="30"/>
      <c r="W76" s="29"/>
      <c r="X76" s="27"/>
      <c r="Y76" s="27"/>
      <c r="Z76" s="27"/>
      <c r="AA76" s="21"/>
      <c r="AB76" s="26"/>
      <c r="AC76" s="21"/>
      <c r="AD76" s="17"/>
      <c r="AE76" s="17"/>
    </row>
    <row r="77" spans="2:31" ht="26.25" customHeight="1">
      <c r="B77" s="21"/>
      <c r="C77" s="21"/>
      <c r="D77" s="10" t="s">
        <v>13</v>
      </c>
      <c r="E77" s="42" t="str">
        <f>Eingabe!C10</f>
        <v>Thomas Nowak </v>
      </c>
      <c r="F77" s="5">
        <v>98.59</v>
      </c>
      <c r="G77" s="5">
        <f t="shared" si="8"/>
        <v>99.57</v>
      </c>
      <c r="H77" s="6">
        <v>198.16</v>
      </c>
      <c r="I77" s="61">
        <f t="shared" si="9"/>
        <v>19.816</v>
      </c>
      <c r="J77" s="7">
        <f>Eingabe!F10</f>
        <v>21</v>
      </c>
      <c r="K77" s="119">
        <f t="shared" si="10"/>
        <v>27.400000000000006</v>
      </c>
      <c r="L77" s="120">
        <f t="shared" si="11"/>
        <v>2.0600000000000023</v>
      </c>
      <c r="M77" s="21"/>
      <c r="N77" s="27"/>
      <c r="O77" s="27"/>
      <c r="P77" s="29"/>
      <c r="Q77" s="30"/>
      <c r="R77" s="30"/>
      <c r="S77" s="30"/>
      <c r="T77" s="29"/>
      <c r="U77" s="29"/>
      <c r="V77" s="30"/>
      <c r="W77" s="29"/>
      <c r="X77" s="27"/>
      <c r="Y77" s="27"/>
      <c r="Z77" s="27"/>
      <c r="AA77" s="21"/>
      <c r="AB77" s="26"/>
      <c r="AC77" s="21"/>
      <c r="AD77" s="17"/>
      <c r="AE77" s="17"/>
    </row>
    <row r="78" spans="2:31" ht="26.25" customHeight="1">
      <c r="B78" s="21"/>
      <c r="C78" s="21"/>
      <c r="D78" s="10" t="s">
        <v>14</v>
      </c>
      <c r="E78" s="42" t="str">
        <f>Eingabe!C15</f>
        <v>Mario Rada</v>
      </c>
      <c r="F78" s="5">
        <v>92.56</v>
      </c>
      <c r="G78" s="5">
        <f t="shared" si="8"/>
        <v>95.91999999999999</v>
      </c>
      <c r="H78" s="6">
        <v>188.48</v>
      </c>
      <c r="I78" s="61">
        <f t="shared" si="9"/>
        <v>18.848</v>
      </c>
      <c r="J78" s="7">
        <f>Eingabe!F15</f>
        <v>20</v>
      </c>
      <c r="K78" s="119">
        <f t="shared" si="10"/>
        <v>37.08000000000001</v>
      </c>
      <c r="L78" s="120">
        <f t="shared" si="11"/>
        <v>9.680000000000007</v>
      </c>
      <c r="M78" s="21"/>
      <c r="N78" s="27"/>
      <c r="O78" s="27"/>
      <c r="P78" s="29"/>
      <c r="Q78" s="30"/>
      <c r="R78" s="30"/>
      <c r="S78" s="30"/>
      <c r="T78" s="29"/>
      <c r="U78" s="29"/>
      <c r="V78" s="30"/>
      <c r="W78" s="29"/>
      <c r="X78" s="27"/>
      <c r="Y78" s="27"/>
      <c r="Z78" s="27"/>
      <c r="AA78" s="21"/>
      <c r="AB78" s="26"/>
      <c r="AC78" s="21"/>
      <c r="AD78" s="17"/>
      <c r="AE78" s="17"/>
    </row>
    <row r="79" spans="2:31" ht="26.25" customHeight="1" thickBot="1">
      <c r="B79" s="21"/>
      <c r="C79" s="21"/>
      <c r="D79" s="10" t="s">
        <v>15</v>
      </c>
      <c r="E79" s="42" t="str">
        <f>Eingabe!C18</f>
        <v>Gerlinde Herzog</v>
      </c>
      <c r="F79" s="5">
        <v>92.56</v>
      </c>
      <c r="G79" s="5">
        <f t="shared" si="8"/>
        <v>93.37</v>
      </c>
      <c r="H79" s="6">
        <v>185.93</v>
      </c>
      <c r="I79" s="61">
        <f t="shared" si="9"/>
        <v>18.593</v>
      </c>
      <c r="J79" s="7">
        <f>Eingabe!F18</f>
        <v>19</v>
      </c>
      <c r="K79" s="119">
        <f t="shared" si="10"/>
        <v>39.629999999999995</v>
      </c>
      <c r="L79" s="120">
        <f t="shared" si="11"/>
        <v>2.549999999999983</v>
      </c>
      <c r="M79" s="21"/>
      <c r="N79" s="27"/>
      <c r="O79" s="27"/>
      <c r="P79" s="29"/>
      <c r="Q79" s="30"/>
      <c r="R79" s="30"/>
      <c r="S79" s="30"/>
      <c r="T79" s="29"/>
      <c r="U79" s="29"/>
      <c r="V79" s="30"/>
      <c r="W79" s="29"/>
      <c r="X79" s="27"/>
      <c r="Y79" s="27"/>
      <c r="Z79" s="27"/>
      <c r="AA79" s="21"/>
      <c r="AB79" s="26"/>
      <c r="AC79" s="21"/>
      <c r="AD79" s="17"/>
      <c r="AE79" s="17"/>
    </row>
    <row r="80" spans="2:31" ht="26.25" customHeight="1" thickBot="1">
      <c r="B80" s="21"/>
      <c r="C80" s="21"/>
      <c r="D80" s="148" t="str">
        <f>Eingabe!$B$54</f>
        <v>Punktevergabe: 30,27,25,24,23,22,21,20,19,18,17,16,15,14,13,12,11,10,9,8,7,6,5,4,3,2,1</v>
      </c>
      <c r="E80" s="149"/>
      <c r="F80" s="149"/>
      <c r="G80" s="149"/>
      <c r="H80" s="149"/>
      <c r="I80" s="149"/>
      <c r="J80" s="149"/>
      <c r="K80" s="149"/>
      <c r="L80" s="150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17"/>
      <c r="AE80" s="17"/>
    </row>
    <row r="81" spans="2:31" ht="26.25" customHeight="1">
      <c r="B81" s="21"/>
      <c r="C81" s="21"/>
      <c r="D81" s="21"/>
      <c r="E81" s="21"/>
      <c r="F81" s="4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17"/>
      <c r="AE81" s="17"/>
    </row>
    <row r="82" spans="2:31" ht="26.25" customHeight="1">
      <c r="B82" s="21"/>
      <c r="C82" s="21"/>
      <c r="D82" s="26"/>
      <c r="E82" s="44"/>
      <c r="F82" s="36"/>
      <c r="G82" s="36"/>
      <c r="H82" s="37"/>
      <c r="I82" s="38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17"/>
      <c r="AE82" s="17"/>
    </row>
    <row r="83" spans="2:31" ht="26.25" customHeight="1" thickBot="1">
      <c r="B83" s="21"/>
      <c r="C83" s="21"/>
      <c r="D83" s="21"/>
      <c r="E83" s="4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17"/>
      <c r="AE83" s="17"/>
    </row>
    <row r="84" spans="2:31" ht="33" thickBot="1">
      <c r="B84" s="21"/>
      <c r="C84" s="21"/>
      <c r="D84" s="151" t="str">
        <f>Eingabe!$G$3</f>
        <v>Mac Raceway 04.12.15</v>
      </c>
      <c r="E84" s="152"/>
      <c r="F84" s="152"/>
      <c r="G84" s="152"/>
      <c r="H84" s="152"/>
      <c r="I84" s="152"/>
      <c r="J84" s="152"/>
      <c r="K84" s="152"/>
      <c r="L84" s="153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17"/>
      <c r="AE84" s="17"/>
    </row>
    <row r="85" spans="2:31" ht="31.5">
      <c r="B85" s="21"/>
      <c r="C85" s="21"/>
      <c r="D85" s="162" t="s">
        <v>0</v>
      </c>
      <c r="E85" s="160" t="s">
        <v>24</v>
      </c>
      <c r="F85" s="160" t="s">
        <v>4</v>
      </c>
      <c r="G85" s="160" t="s">
        <v>5</v>
      </c>
      <c r="H85" s="160" t="s">
        <v>6</v>
      </c>
      <c r="I85" s="160" t="s">
        <v>23</v>
      </c>
      <c r="J85" s="164" t="s">
        <v>3</v>
      </c>
      <c r="K85" s="31" t="s">
        <v>21</v>
      </c>
      <c r="L85" s="32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17"/>
      <c r="AE85" s="17"/>
    </row>
    <row r="86" spans="2:31" ht="26.25" customHeight="1" thickBot="1">
      <c r="B86" s="21"/>
      <c r="C86" s="21"/>
      <c r="D86" s="163"/>
      <c r="E86" s="161"/>
      <c r="F86" s="161"/>
      <c r="G86" s="161"/>
      <c r="H86" s="161"/>
      <c r="I86" s="161"/>
      <c r="J86" s="165"/>
      <c r="K86" s="45" t="s">
        <v>19</v>
      </c>
      <c r="L86" s="46" t="s">
        <v>20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17"/>
      <c r="AE86" s="17"/>
    </row>
    <row r="87" spans="2:31" ht="26.25" customHeight="1">
      <c r="B87" s="21"/>
      <c r="C87" s="21"/>
      <c r="D87" s="11" t="s">
        <v>7</v>
      </c>
      <c r="E87" s="140" t="str">
        <f>Eingabe!C9</f>
        <v>Max Oswald</v>
      </c>
      <c r="F87" s="218">
        <v>128.98</v>
      </c>
      <c r="G87" s="218">
        <f>H87-F87</f>
        <v>128.98</v>
      </c>
      <c r="H87" s="219">
        <v>257.96</v>
      </c>
      <c r="I87" s="218">
        <f>SUM(H87/10)</f>
        <v>25.796</v>
      </c>
      <c r="J87" s="220">
        <f>Eingabe!G9</f>
        <v>30</v>
      </c>
      <c r="K87" s="123"/>
      <c r="L87" s="124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17"/>
      <c r="AE87" s="17"/>
    </row>
    <row r="88" spans="2:31" ht="26.25" customHeight="1">
      <c r="B88" s="21"/>
      <c r="C88" s="21"/>
      <c r="D88" s="12" t="s">
        <v>8</v>
      </c>
      <c r="E88" s="105" t="str">
        <f>Eingabe!C4</f>
        <v>Walter Lemböck </v>
      </c>
      <c r="F88" s="106">
        <v>123.68</v>
      </c>
      <c r="G88" s="106">
        <f>H88-F88</f>
        <v>125.97</v>
      </c>
      <c r="H88" s="107">
        <v>249.65</v>
      </c>
      <c r="I88" s="106">
        <f>SUM(H88/10)</f>
        <v>24.965</v>
      </c>
      <c r="J88" s="108">
        <f>Eingabe!G4</f>
        <v>27</v>
      </c>
      <c r="K88" s="115">
        <f aca="true" t="shared" si="12" ref="K88:K94">$H$87-H88</f>
        <v>8.309999999999974</v>
      </c>
      <c r="L88" s="116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17"/>
      <c r="AE88" s="17"/>
    </row>
    <row r="89" spans="2:31" ht="26.25" customHeight="1">
      <c r="B89" s="21"/>
      <c r="C89" s="21"/>
      <c r="D89" s="13" t="s">
        <v>9</v>
      </c>
      <c r="E89" s="109" t="str">
        <f>Eingabe!C7</f>
        <v>Peter Siding </v>
      </c>
      <c r="F89" s="110">
        <v>119.88</v>
      </c>
      <c r="G89" s="5">
        <f>H89-F89</f>
        <v>119.59</v>
      </c>
      <c r="H89" s="111">
        <v>239.47</v>
      </c>
      <c r="I89" s="110">
        <f>SUM(H89/10)</f>
        <v>23.947</v>
      </c>
      <c r="J89" s="112">
        <f>Eingabe!G7</f>
        <v>25</v>
      </c>
      <c r="K89" s="117">
        <f t="shared" si="12"/>
        <v>18.48999999999998</v>
      </c>
      <c r="L89" s="118">
        <f>SUM(H88-H89)</f>
        <v>10.180000000000007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17"/>
      <c r="AE89" s="17"/>
    </row>
    <row r="90" spans="2:31" ht="26.25" customHeight="1">
      <c r="B90" s="21"/>
      <c r="C90" s="21"/>
      <c r="D90" s="10" t="s">
        <v>10</v>
      </c>
      <c r="E90" s="42" t="str">
        <f>Eingabe!C6</f>
        <v>Gerhard Fischer </v>
      </c>
      <c r="F90" s="5">
        <v>117.99</v>
      </c>
      <c r="G90" s="5">
        <f>H90-F90</f>
        <v>116.95</v>
      </c>
      <c r="H90" s="6">
        <v>234.94</v>
      </c>
      <c r="I90" s="5">
        <f>SUM(H90/10)</f>
        <v>23.494</v>
      </c>
      <c r="J90" s="7">
        <f>Eingabe!G6</f>
        <v>24</v>
      </c>
      <c r="K90" s="119">
        <f t="shared" si="12"/>
        <v>23.019999999999982</v>
      </c>
      <c r="L90" s="120">
        <f>SUM(H89-H90)</f>
        <v>4.530000000000001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17"/>
      <c r="AE90" s="17"/>
    </row>
    <row r="91" spans="2:31" ht="26.25" customHeight="1">
      <c r="B91" s="21"/>
      <c r="C91" s="21"/>
      <c r="D91" s="10" t="s">
        <v>11</v>
      </c>
      <c r="E91" s="42" t="str">
        <f>Eingabe!C15</f>
        <v>Mario Rada</v>
      </c>
      <c r="F91" s="5">
        <v>115.84</v>
      </c>
      <c r="G91" s="5">
        <f>H91-F91</f>
        <v>116.38</v>
      </c>
      <c r="H91" s="6">
        <v>232.22</v>
      </c>
      <c r="I91" s="5">
        <f>SUM(H91/10)</f>
        <v>23.222</v>
      </c>
      <c r="J91" s="7">
        <f>Eingabe!G15</f>
        <v>23</v>
      </c>
      <c r="K91" s="119">
        <f t="shared" si="12"/>
        <v>25.73999999999998</v>
      </c>
      <c r="L91" s="120">
        <f>SUM(H90-H91)</f>
        <v>2.719999999999999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17"/>
      <c r="AE91" s="17"/>
    </row>
    <row r="92" spans="2:31" ht="26.25" customHeight="1">
      <c r="B92" s="21"/>
      <c r="C92" s="21"/>
      <c r="D92" s="10" t="s">
        <v>12</v>
      </c>
      <c r="E92" s="42" t="str">
        <f>Eingabe!C13</f>
        <v>Martin Batik</v>
      </c>
      <c r="F92" s="5">
        <v>106.35</v>
      </c>
      <c r="G92" s="110">
        <f>H92-F92</f>
        <v>122.76000000000002</v>
      </c>
      <c r="H92" s="6">
        <v>229.11</v>
      </c>
      <c r="I92" s="5">
        <f>SUM(H92/10)</f>
        <v>22.911</v>
      </c>
      <c r="J92" s="7">
        <f>Eingabe!G13</f>
        <v>22</v>
      </c>
      <c r="K92" s="119">
        <f t="shared" si="12"/>
        <v>28.849999999999966</v>
      </c>
      <c r="L92" s="120">
        <f>SUM(H91-H92)</f>
        <v>3.109999999999985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17"/>
      <c r="AE92" s="17"/>
    </row>
    <row r="93" spans="2:31" ht="26.25" customHeight="1">
      <c r="B93" s="21"/>
      <c r="C93" s="21"/>
      <c r="D93" s="10" t="s">
        <v>13</v>
      </c>
      <c r="E93" s="42" t="str">
        <f>Eingabe!C10</f>
        <v>Thomas Nowak </v>
      </c>
      <c r="F93" s="5">
        <v>109.15</v>
      </c>
      <c r="G93" s="5">
        <f>H93-F93</f>
        <v>111.07999999999998</v>
      </c>
      <c r="H93" s="6">
        <v>220.23</v>
      </c>
      <c r="I93" s="5">
        <f>SUM(H93/10)</f>
        <v>22.023</v>
      </c>
      <c r="J93" s="7">
        <f>Eingabe!G10</f>
        <v>21</v>
      </c>
      <c r="K93" s="119">
        <f t="shared" si="12"/>
        <v>37.72999999999999</v>
      </c>
      <c r="L93" s="120">
        <f>SUM(H92-H93)</f>
        <v>8.880000000000024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17"/>
      <c r="AE93" s="17"/>
    </row>
    <row r="94" spans="2:31" ht="26.25" customHeight="1" thickBot="1">
      <c r="B94" s="21"/>
      <c r="C94" s="21"/>
      <c r="D94" s="10" t="s">
        <v>14</v>
      </c>
      <c r="E94" s="42" t="str">
        <f>Eingabe!C12</f>
        <v>Thomas Milanollo</v>
      </c>
      <c r="F94" s="5">
        <v>106.13</v>
      </c>
      <c r="G94" s="5">
        <f>H94-F94</f>
        <v>108.28999999999999</v>
      </c>
      <c r="H94" s="6">
        <v>214.42</v>
      </c>
      <c r="I94" s="5">
        <f>SUM(H94/10)</f>
        <v>21.442</v>
      </c>
      <c r="J94" s="7">
        <f>Eingabe!G12</f>
        <v>20</v>
      </c>
      <c r="K94" s="119">
        <f t="shared" si="12"/>
        <v>43.53999999999999</v>
      </c>
      <c r="L94" s="120">
        <f>SUM(H93-H94)</f>
        <v>5.810000000000002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17"/>
      <c r="AE94" s="17"/>
    </row>
    <row r="95" spans="2:31" ht="26.25" customHeight="1" thickBot="1">
      <c r="B95" s="21"/>
      <c r="C95" s="21"/>
      <c r="D95" s="148" t="str">
        <f>Eingabe!$B$54</f>
        <v>Punktevergabe: 30,27,25,24,23,22,21,20,19,18,17,16,15,14,13,12,11,10,9,8,7,6,5,4,3,2,1</v>
      </c>
      <c r="E95" s="149"/>
      <c r="F95" s="149"/>
      <c r="G95" s="149"/>
      <c r="H95" s="149"/>
      <c r="I95" s="149"/>
      <c r="J95" s="149"/>
      <c r="K95" s="149"/>
      <c r="L95" s="150"/>
      <c r="M95" s="21"/>
      <c r="N95" s="21"/>
      <c r="O95" s="21"/>
      <c r="P95" s="21"/>
      <c r="Q95" s="21"/>
      <c r="R95" s="21"/>
      <c r="S95" s="30"/>
      <c r="T95" s="29"/>
      <c r="U95" s="29"/>
      <c r="V95" s="21"/>
      <c r="W95" s="21"/>
      <c r="X95" s="21"/>
      <c r="Y95" s="21"/>
      <c r="Z95" s="21"/>
      <c r="AA95" s="21"/>
      <c r="AB95" s="21"/>
      <c r="AC95" s="21"/>
      <c r="AD95" s="17"/>
      <c r="AE95" s="17"/>
    </row>
    <row r="96" spans="2:31" ht="26.25" customHeight="1">
      <c r="B96" s="21"/>
      <c r="C96" s="21"/>
      <c r="D96" s="21"/>
      <c r="E96" s="21"/>
      <c r="F96" s="4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30"/>
      <c r="T96" s="29"/>
      <c r="U96" s="29"/>
      <c r="V96" s="21"/>
      <c r="W96" s="21"/>
      <c r="X96" s="21"/>
      <c r="Y96" s="21"/>
      <c r="Z96" s="21"/>
      <c r="AA96" s="21"/>
      <c r="AB96" s="21"/>
      <c r="AC96" s="21"/>
      <c r="AD96" s="17"/>
      <c r="AE96" s="17"/>
    </row>
    <row r="97" spans="2:31" ht="26.25" customHeight="1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30"/>
      <c r="T97" s="29"/>
      <c r="U97" s="29"/>
      <c r="V97" s="21"/>
      <c r="W97" s="21"/>
      <c r="X97" s="21"/>
      <c r="Y97" s="21"/>
      <c r="Z97" s="21"/>
      <c r="AA97" s="21"/>
      <c r="AB97" s="21"/>
      <c r="AC97" s="21"/>
      <c r="AD97" s="17"/>
      <c r="AE97" s="17"/>
    </row>
    <row r="98" spans="2:31" ht="26.25" customHeight="1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30"/>
      <c r="T98" s="29"/>
      <c r="U98" s="29"/>
      <c r="V98" s="21"/>
      <c r="W98" s="21"/>
      <c r="X98" s="21"/>
      <c r="Y98" s="21"/>
      <c r="Z98" s="21"/>
      <c r="AA98" s="21"/>
      <c r="AB98" s="21"/>
      <c r="AC98" s="21"/>
      <c r="AD98" s="17"/>
      <c r="AE98" s="17"/>
    </row>
    <row r="99" spans="2:31" ht="26.25" customHeight="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30"/>
      <c r="T99" s="29"/>
      <c r="U99" s="29"/>
      <c r="V99" s="21"/>
      <c r="W99" s="21"/>
      <c r="X99" s="21"/>
      <c r="Y99" s="21"/>
      <c r="Z99" s="21"/>
      <c r="AA99" s="21"/>
      <c r="AB99" s="21"/>
      <c r="AC99" s="21"/>
      <c r="AD99" s="17"/>
      <c r="AE99" s="17"/>
    </row>
    <row r="100" spans="2:31" ht="26.25" customHeight="1">
      <c r="B100" s="21"/>
      <c r="C100" s="21"/>
      <c r="D100" s="21"/>
      <c r="E100" s="27"/>
      <c r="F100" s="27"/>
      <c r="G100" s="29"/>
      <c r="H100" s="30"/>
      <c r="I100" s="30"/>
      <c r="J100" s="30"/>
      <c r="K100" s="29"/>
      <c r="L100" s="29"/>
      <c r="M100" s="21"/>
      <c r="N100" s="21"/>
      <c r="O100" s="21"/>
      <c r="P100" s="21"/>
      <c r="Q100" s="21"/>
      <c r="R100" s="21"/>
      <c r="S100" s="30"/>
      <c r="T100" s="29"/>
      <c r="U100" s="29"/>
      <c r="V100" s="21"/>
      <c r="W100" s="21"/>
      <c r="X100" s="21"/>
      <c r="Y100" s="21"/>
      <c r="Z100" s="21"/>
      <c r="AA100" s="21"/>
      <c r="AB100" s="21"/>
      <c r="AC100" s="21"/>
      <c r="AD100" s="17"/>
      <c r="AE100" s="17"/>
    </row>
    <row r="101" spans="2:31" ht="26.25" customHeight="1">
      <c r="B101" s="21"/>
      <c r="C101" s="21"/>
      <c r="D101" s="21"/>
      <c r="E101" s="27"/>
      <c r="F101" s="27"/>
      <c r="G101" s="29"/>
      <c r="H101" s="30"/>
      <c r="I101" s="30"/>
      <c r="J101" s="30"/>
      <c r="K101" s="29"/>
      <c r="L101" s="29"/>
      <c r="M101" s="21"/>
      <c r="N101" s="21"/>
      <c r="O101" s="21"/>
      <c r="P101" s="21"/>
      <c r="Q101" s="21"/>
      <c r="R101" s="21"/>
      <c r="S101" s="30"/>
      <c r="T101" s="29"/>
      <c r="U101" s="29"/>
      <c r="V101" s="21"/>
      <c r="W101" s="21"/>
      <c r="X101" s="21"/>
      <c r="Y101" s="21"/>
      <c r="Z101" s="21"/>
      <c r="AA101" s="21"/>
      <c r="AB101" s="21"/>
      <c r="AC101" s="21"/>
      <c r="AD101" s="17"/>
      <c r="AE101" s="17"/>
    </row>
    <row r="102" spans="2:31" ht="26.25" customHeight="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30"/>
      <c r="T102" s="29"/>
      <c r="U102" s="29"/>
      <c r="V102" s="21"/>
      <c r="W102" s="21"/>
      <c r="X102" s="21"/>
      <c r="Y102" s="21"/>
      <c r="Z102" s="21"/>
      <c r="AA102" s="21"/>
      <c r="AB102" s="21"/>
      <c r="AC102" s="21"/>
      <c r="AD102" s="17"/>
      <c r="AE102" s="17"/>
    </row>
    <row r="103" spans="2:31" ht="26.25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30"/>
      <c r="T103" s="29"/>
      <c r="U103" s="29"/>
      <c r="V103" s="21"/>
      <c r="W103" s="21"/>
      <c r="X103" s="21"/>
      <c r="Y103" s="21"/>
      <c r="Z103" s="21"/>
      <c r="AA103" s="21"/>
      <c r="AB103" s="21"/>
      <c r="AC103" s="21"/>
      <c r="AD103" s="17"/>
      <c r="AE103" s="17"/>
    </row>
    <row r="104" spans="2:31" ht="26.25" customHeight="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30"/>
      <c r="T104" s="29"/>
      <c r="U104" s="29"/>
      <c r="V104" s="21"/>
      <c r="W104" s="21"/>
      <c r="X104" s="21"/>
      <c r="Y104" s="21"/>
      <c r="Z104" s="21"/>
      <c r="AA104" s="21"/>
      <c r="AB104" s="21"/>
      <c r="AC104" s="21"/>
      <c r="AD104" s="17"/>
      <c r="AE104" s="17"/>
    </row>
    <row r="105" spans="2:31" ht="26.25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30"/>
      <c r="T105" s="29"/>
      <c r="U105" s="29"/>
      <c r="V105" s="21"/>
      <c r="W105" s="21"/>
      <c r="X105" s="21"/>
      <c r="Y105" s="21"/>
      <c r="Z105" s="21"/>
      <c r="AA105" s="21"/>
      <c r="AB105" s="21"/>
      <c r="AC105" s="21"/>
      <c r="AD105" s="17"/>
      <c r="AE105" s="17"/>
    </row>
    <row r="106" spans="2:31" ht="26.25" customHeight="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30"/>
      <c r="T106" s="29"/>
      <c r="U106" s="29"/>
      <c r="V106" s="21"/>
      <c r="W106" s="21"/>
      <c r="X106" s="21"/>
      <c r="Y106" s="21"/>
      <c r="Z106" s="21"/>
      <c r="AA106" s="21"/>
      <c r="AB106" s="21"/>
      <c r="AC106" s="21"/>
      <c r="AD106" s="17"/>
      <c r="AE106" s="17"/>
    </row>
    <row r="107" spans="2:31" ht="26.25" customHeigh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30"/>
      <c r="T107" s="29"/>
      <c r="U107" s="29"/>
      <c r="V107" s="21"/>
      <c r="W107" s="21"/>
      <c r="X107" s="21"/>
      <c r="Y107" s="21"/>
      <c r="Z107" s="21"/>
      <c r="AA107" s="21"/>
      <c r="AB107" s="21"/>
      <c r="AC107" s="21"/>
      <c r="AD107" s="17"/>
      <c r="AE107" s="17"/>
    </row>
    <row r="108" spans="2:31" ht="26.25" customHeigh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30"/>
      <c r="T108" s="29"/>
      <c r="U108" s="29"/>
      <c r="V108" s="21"/>
      <c r="W108" s="21"/>
      <c r="X108" s="21"/>
      <c r="Y108" s="21"/>
      <c r="Z108" s="21"/>
      <c r="AA108" s="21"/>
      <c r="AB108" s="21"/>
      <c r="AC108" s="21"/>
      <c r="AD108" s="17"/>
      <c r="AE108" s="17"/>
    </row>
    <row r="109" spans="2:31" ht="26.25" customHeigh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30"/>
      <c r="T109" s="29"/>
      <c r="U109" s="29"/>
      <c r="V109" s="21"/>
      <c r="W109" s="21"/>
      <c r="X109" s="21"/>
      <c r="Y109" s="21"/>
      <c r="Z109" s="21"/>
      <c r="AA109" s="21"/>
      <c r="AB109" s="21"/>
      <c r="AC109" s="21"/>
      <c r="AD109" s="17"/>
      <c r="AE109" s="17"/>
    </row>
    <row r="110" spans="2:31" ht="26.25" customHeight="1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30"/>
      <c r="T110" s="29"/>
      <c r="U110" s="29"/>
      <c r="V110" s="21"/>
      <c r="W110" s="21"/>
      <c r="X110" s="21"/>
      <c r="Y110" s="21"/>
      <c r="Z110" s="21"/>
      <c r="AA110" s="21"/>
      <c r="AB110" s="21"/>
      <c r="AC110" s="21"/>
      <c r="AD110" s="17"/>
      <c r="AE110" s="17"/>
    </row>
    <row r="111" spans="2:31" ht="26.25" customHeight="1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30"/>
      <c r="T111" s="29"/>
      <c r="U111" s="29"/>
      <c r="V111" s="21"/>
      <c r="W111" s="21"/>
      <c r="X111" s="21"/>
      <c r="Y111" s="21"/>
      <c r="Z111" s="21"/>
      <c r="AA111" s="21"/>
      <c r="AB111" s="21"/>
      <c r="AC111" s="21"/>
      <c r="AD111" s="17"/>
      <c r="AE111" s="17"/>
    </row>
    <row r="112" spans="2:31" ht="26.25" customHeight="1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30"/>
      <c r="T112" s="29"/>
      <c r="U112" s="29"/>
      <c r="V112" s="21"/>
      <c r="W112" s="21"/>
      <c r="X112" s="21"/>
      <c r="Y112" s="21"/>
      <c r="Z112" s="21"/>
      <c r="AA112" s="21"/>
      <c r="AB112" s="21"/>
      <c r="AC112" s="21"/>
      <c r="AD112" s="17"/>
      <c r="AE112" s="17"/>
    </row>
    <row r="113" spans="2:31" ht="26.25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30"/>
      <c r="T113" s="29"/>
      <c r="U113" s="29"/>
      <c r="V113" s="21"/>
      <c r="W113" s="21"/>
      <c r="X113" s="21"/>
      <c r="Y113" s="21"/>
      <c r="Z113" s="21"/>
      <c r="AA113" s="21"/>
      <c r="AB113" s="21"/>
      <c r="AC113" s="21"/>
      <c r="AD113" s="17"/>
      <c r="AE113" s="17"/>
    </row>
    <row r="114" spans="2:31" ht="26.25" customHeigh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30"/>
      <c r="T114" s="29"/>
      <c r="U114" s="29"/>
      <c r="V114" s="21"/>
      <c r="W114" s="21"/>
      <c r="X114" s="21"/>
      <c r="Y114" s="21"/>
      <c r="Z114" s="21"/>
      <c r="AA114" s="21"/>
      <c r="AB114" s="21"/>
      <c r="AC114" s="21"/>
      <c r="AD114" s="17"/>
      <c r="AE114" s="17"/>
    </row>
    <row r="115" spans="2:31" ht="26.25" customHeight="1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30"/>
      <c r="T115" s="29"/>
      <c r="U115" s="29"/>
      <c r="V115" s="21"/>
      <c r="W115" s="21"/>
      <c r="X115" s="21"/>
      <c r="Y115" s="21"/>
      <c r="Z115" s="21"/>
      <c r="AA115" s="21"/>
      <c r="AB115" s="21"/>
      <c r="AC115" s="21"/>
      <c r="AD115" s="17"/>
      <c r="AE115" s="17"/>
    </row>
    <row r="116" spans="2:31" ht="26.25" customHeight="1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30"/>
      <c r="T116" s="29"/>
      <c r="U116" s="29"/>
      <c r="V116" s="21"/>
      <c r="W116" s="21"/>
      <c r="X116" s="21"/>
      <c r="Y116" s="21"/>
      <c r="Z116" s="21"/>
      <c r="AA116" s="21"/>
      <c r="AB116" s="21"/>
      <c r="AC116" s="21"/>
      <c r="AD116" s="17"/>
      <c r="AE116" s="17"/>
    </row>
    <row r="117" spans="2:31" ht="26.25" customHeigh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30"/>
      <c r="T117" s="29"/>
      <c r="U117" s="29"/>
      <c r="V117" s="21"/>
      <c r="W117" s="21"/>
      <c r="X117" s="21"/>
      <c r="Y117" s="21"/>
      <c r="Z117" s="21"/>
      <c r="AA117" s="21"/>
      <c r="AB117" s="21"/>
      <c r="AC117" s="21"/>
      <c r="AD117" s="17"/>
      <c r="AE117" s="17"/>
    </row>
    <row r="118" spans="2:31" ht="26.25" customHeight="1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30"/>
      <c r="T118" s="29"/>
      <c r="U118" s="29"/>
      <c r="V118" s="21"/>
      <c r="W118" s="21"/>
      <c r="X118" s="21"/>
      <c r="Y118" s="21"/>
      <c r="Z118" s="21"/>
      <c r="AA118" s="21"/>
      <c r="AB118" s="21"/>
      <c r="AC118" s="21"/>
      <c r="AD118" s="17"/>
      <c r="AE118" s="17"/>
    </row>
    <row r="119" spans="2:31" ht="26.25" customHeight="1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30"/>
      <c r="T119" s="29"/>
      <c r="U119" s="29"/>
      <c r="V119" s="21"/>
      <c r="W119" s="21"/>
      <c r="X119" s="21"/>
      <c r="Y119" s="21"/>
      <c r="Z119" s="21"/>
      <c r="AA119" s="21"/>
      <c r="AB119" s="21"/>
      <c r="AC119" s="21"/>
      <c r="AD119" s="17"/>
      <c r="AE119" s="17"/>
    </row>
    <row r="120" spans="2:31" ht="26.25" customHeight="1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30"/>
      <c r="T120" s="29"/>
      <c r="U120" s="29"/>
      <c r="V120" s="21"/>
      <c r="W120" s="21"/>
      <c r="X120" s="21"/>
      <c r="Y120" s="21"/>
      <c r="Z120" s="21"/>
      <c r="AA120" s="21"/>
      <c r="AB120" s="21"/>
      <c r="AC120" s="21"/>
      <c r="AD120" s="17"/>
      <c r="AE120" s="17"/>
    </row>
    <row r="121" spans="2:31" ht="26.25" customHeight="1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30"/>
      <c r="T121" s="29"/>
      <c r="U121" s="29"/>
      <c r="V121" s="21"/>
      <c r="W121" s="21"/>
      <c r="X121" s="21"/>
      <c r="Y121" s="21"/>
      <c r="Z121" s="21"/>
      <c r="AA121" s="21"/>
      <c r="AB121" s="21"/>
      <c r="AC121" s="21"/>
      <c r="AD121" s="17"/>
      <c r="AE121" s="17"/>
    </row>
    <row r="122" spans="2:31" ht="26.2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30"/>
      <c r="T122" s="29"/>
      <c r="U122" s="29"/>
      <c r="V122" s="21"/>
      <c r="W122" s="21"/>
      <c r="X122" s="21"/>
      <c r="Y122" s="21"/>
      <c r="Z122" s="21"/>
      <c r="AA122" s="21"/>
      <c r="AB122" s="21"/>
      <c r="AC122" s="21"/>
      <c r="AD122" s="17"/>
      <c r="AE122" s="17"/>
    </row>
    <row r="123" spans="2:31" ht="26.25" customHeight="1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30"/>
      <c r="T123" s="29"/>
      <c r="U123" s="29"/>
      <c r="V123" s="21"/>
      <c r="W123" s="21"/>
      <c r="X123" s="21"/>
      <c r="Y123" s="21"/>
      <c r="Z123" s="21"/>
      <c r="AA123" s="21"/>
      <c r="AB123" s="21"/>
      <c r="AC123" s="21"/>
      <c r="AD123" s="17"/>
      <c r="AE123" s="17"/>
    </row>
    <row r="124" spans="2:31" ht="26.25" customHeight="1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30"/>
      <c r="T124" s="29"/>
      <c r="U124" s="29"/>
      <c r="V124" s="21"/>
      <c r="W124" s="21"/>
      <c r="X124" s="21"/>
      <c r="Y124" s="21"/>
      <c r="Z124" s="21"/>
      <c r="AA124" s="21"/>
      <c r="AB124" s="21"/>
      <c r="AC124" s="21"/>
      <c r="AD124" s="17"/>
      <c r="AE124" s="17"/>
    </row>
    <row r="125" spans="2:31" ht="26.25" customHeight="1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30"/>
      <c r="T125" s="29"/>
      <c r="U125" s="29"/>
      <c r="V125" s="21"/>
      <c r="W125" s="21"/>
      <c r="X125" s="21"/>
      <c r="Y125" s="21"/>
      <c r="Z125" s="21"/>
      <c r="AA125" s="21"/>
      <c r="AB125" s="21"/>
      <c r="AC125" s="21"/>
      <c r="AD125" s="17"/>
      <c r="AE125" s="17"/>
    </row>
    <row r="126" spans="2:31" ht="26.25" customHeight="1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30"/>
      <c r="T126" s="29"/>
      <c r="U126" s="29"/>
      <c r="V126" s="21"/>
      <c r="W126" s="21"/>
      <c r="X126" s="21"/>
      <c r="Y126" s="21"/>
      <c r="Z126" s="21"/>
      <c r="AA126" s="21"/>
      <c r="AB126" s="21"/>
      <c r="AC126" s="21"/>
      <c r="AD126" s="17"/>
      <c r="AE126" s="17"/>
    </row>
    <row r="127" spans="2:31" ht="26.25" customHeight="1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30"/>
      <c r="T127" s="29"/>
      <c r="U127" s="29"/>
      <c r="V127" s="21"/>
      <c r="W127" s="21"/>
      <c r="X127" s="21"/>
      <c r="Y127" s="21"/>
      <c r="Z127" s="21"/>
      <c r="AA127" s="21"/>
      <c r="AB127" s="21"/>
      <c r="AC127" s="21"/>
      <c r="AD127" s="17"/>
      <c r="AE127" s="17"/>
    </row>
    <row r="128" spans="2:31" ht="26.25" customHeight="1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30"/>
      <c r="T128" s="29"/>
      <c r="U128" s="29"/>
      <c r="V128" s="21"/>
      <c r="W128" s="21"/>
      <c r="X128" s="21"/>
      <c r="Y128" s="21"/>
      <c r="Z128" s="21"/>
      <c r="AA128" s="21"/>
      <c r="AB128" s="21"/>
      <c r="AC128" s="21"/>
      <c r="AD128" s="17"/>
      <c r="AE128" s="17"/>
    </row>
    <row r="129" spans="2:31" ht="26.25" customHeight="1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30"/>
      <c r="T129" s="29"/>
      <c r="U129" s="29"/>
      <c r="V129" s="21"/>
      <c r="W129" s="21"/>
      <c r="X129" s="21"/>
      <c r="Y129" s="21"/>
      <c r="Z129" s="21"/>
      <c r="AA129" s="21"/>
      <c r="AB129" s="21"/>
      <c r="AC129" s="21"/>
      <c r="AD129" s="17"/>
      <c r="AE129" s="17"/>
    </row>
    <row r="130" spans="2:31" ht="26.25" customHeight="1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30"/>
      <c r="T130" s="29"/>
      <c r="U130" s="29"/>
      <c r="V130" s="21"/>
      <c r="W130" s="21"/>
      <c r="X130" s="21"/>
      <c r="Y130" s="21"/>
      <c r="Z130" s="21"/>
      <c r="AA130" s="21"/>
      <c r="AB130" s="21"/>
      <c r="AC130" s="21"/>
      <c r="AD130" s="17"/>
      <c r="AE130" s="17"/>
    </row>
    <row r="131" spans="2:31" ht="26.25" customHeight="1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30"/>
      <c r="T131" s="29"/>
      <c r="U131" s="29"/>
      <c r="V131" s="21"/>
      <c r="W131" s="21"/>
      <c r="X131" s="21"/>
      <c r="Y131" s="21"/>
      <c r="Z131" s="21"/>
      <c r="AA131" s="21"/>
      <c r="AB131" s="21"/>
      <c r="AC131" s="21"/>
      <c r="AD131" s="17"/>
      <c r="AE131" s="17"/>
    </row>
    <row r="132" spans="2:31" ht="26.25" customHeight="1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30"/>
      <c r="T132" s="29"/>
      <c r="U132" s="29"/>
      <c r="V132" s="21"/>
      <c r="W132" s="21"/>
      <c r="X132" s="21"/>
      <c r="Y132" s="21"/>
      <c r="Z132" s="21"/>
      <c r="AA132" s="21"/>
      <c r="AB132" s="21"/>
      <c r="AC132" s="21"/>
      <c r="AD132" s="17"/>
      <c r="AE132" s="17"/>
    </row>
    <row r="133" spans="2:31" ht="26.25" customHeight="1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30"/>
      <c r="T133" s="29"/>
      <c r="U133" s="29"/>
      <c r="V133" s="21"/>
      <c r="W133" s="21"/>
      <c r="X133" s="21"/>
      <c r="Y133" s="21"/>
      <c r="Z133" s="21"/>
      <c r="AA133" s="21"/>
      <c r="AB133" s="21"/>
      <c r="AC133" s="21"/>
      <c r="AD133" s="17"/>
      <c r="AE133" s="17"/>
    </row>
    <row r="134" spans="2:31" ht="26.25" customHeight="1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30"/>
      <c r="T134" s="29"/>
      <c r="U134" s="29"/>
      <c r="V134" s="21"/>
      <c r="W134" s="21"/>
      <c r="X134" s="21"/>
      <c r="Y134" s="21"/>
      <c r="Z134" s="21"/>
      <c r="AA134" s="21"/>
      <c r="AB134" s="21"/>
      <c r="AC134" s="21"/>
      <c r="AD134" s="17"/>
      <c r="AE134" s="17"/>
    </row>
    <row r="135" spans="2:32" ht="26.25" customHeight="1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7"/>
      <c r="O135" s="27"/>
      <c r="P135" s="21"/>
      <c r="S135" s="29"/>
      <c r="T135" s="30"/>
      <c r="U135" s="30"/>
      <c r="V135" s="30"/>
      <c r="W135" s="29"/>
      <c r="X135" s="29"/>
      <c r="Y135" s="21"/>
      <c r="Z135" s="21"/>
      <c r="AA135" s="21"/>
      <c r="AB135" s="21"/>
      <c r="AC135" s="21"/>
      <c r="AE135" s="21"/>
      <c r="AF135" s="21"/>
    </row>
    <row r="136" spans="2:32" ht="26.25" customHeight="1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S136" s="29"/>
      <c r="T136" s="30"/>
      <c r="U136" s="30"/>
      <c r="V136" s="30"/>
      <c r="W136" s="29"/>
      <c r="X136" s="29"/>
      <c r="Y136" s="21"/>
      <c r="Z136" s="21"/>
      <c r="AA136" s="21"/>
      <c r="AB136" s="21"/>
      <c r="AC136" s="21"/>
      <c r="AE136" s="21"/>
      <c r="AF136" s="21"/>
    </row>
    <row r="137" spans="2:31" ht="26.25" customHeight="1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6"/>
      <c r="O137" s="21"/>
      <c r="P137" s="21"/>
      <c r="Q137" s="21"/>
      <c r="R137" s="21"/>
      <c r="S137" s="21"/>
      <c r="T137" s="21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ht="26.25" customHeight="1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6"/>
      <c r="O138" s="21"/>
      <c r="P138" s="21"/>
      <c r="Q138" s="21"/>
      <c r="R138" s="21"/>
      <c r="S138" s="21"/>
      <c r="T138" s="21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ht="26.25" customHeight="1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6"/>
      <c r="O139" s="21"/>
      <c r="P139" s="21"/>
      <c r="Q139" s="21"/>
      <c r="R139" s="21"/>
      <c r="S139" s="21"/>
      <c r="T139" s="21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ht="26.25" customHeight="1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30"/>
      <c r="N140" s="29"/>
      <c r="O140" s="27"/>
      <c r="P140" s="27"/>
      <c r="R140" s="21"/>
      <c r="S140" s="26"/>
      <c r="T140" s="21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ht="26.25" customHeight="1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30"/>
      <c r="N141" s="29"/>
      <c r="O141" s="27"/>
      <c r="P141" s="27"/>
      <c r="R141" s="21"/>
      <c r="S141" s="26"/>
      <c r="T141" s="21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ht="34.5" customHeight="1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R142" s="21"/>
      <c r="S142" s="26"/>
      <c r="T142" s="21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ht="31.5" customHeight="1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R143" s="21"/>
      <c r="S143" s="26"/>
      <c r="T143" s="21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ht="26.25" customHeight="1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R144" s="21"/>
      <c r="S144" s="26"/>
      <c r="T144" s="21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ht="26.25" customHeight="1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R145" s="21"/>
      <c r="S145" s="26"/>
      <c r="T145" s="21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ht="26.2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R146" s="21"/>
      <c r="S146" s="26"/>
      <c r="T146" s="21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ht="26.25" customHeight="1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R147" s="21"/>
      <c r="S147" s="26"/>
      <c r="T147" s="21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ht="26.25" customHeight="1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R148" s="21"/>
      <c r="S148" s="26"/>
      <c r="T148" s="21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ht="26.25" customHeight="1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R149" s="21"/>
      <c r="S149" s="26"/>
      <c r="T149" s="21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ht="26.25" customHeight="1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R150" s="21"/>
      <c r="S150" s="26"/>
      <c r="T150" s="21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ht="26.2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R151" s="21"/>
      <c r="S151" s="26"/>
      <c r="T151" s="21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ht="26.25" customHeight="1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R152" s="21"/>
      <c r="S152" s="26"/>
      <c r="T152" s="21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ht="26.25" customHeight="1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R153" s="21"/>
      <c r="S153" s="26"/>
      <c r="T153" s="21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ht="26.25" customHeight="1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R154" s="21"/>
      <c r="S154" s="26"/>
      <c r="T154" s="21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ht="26.25" customHeight="1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R155" s="21"/>
      <c r="S155" s="26"/>
      <c r="T155" s="21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ht="26.25" customHeight="1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R156" s="21"/>
      <c r="S156" s="26"/>
      <c r="T156" s="21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ht="26.25" customHeight="1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R157" s="21"/>
      <c r="S157" s="26"/>
      <c r="T157" s="21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ht="26.25" customHeight="1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R158" s="21"/>
      <c r="S158" s="26"/>
      <c r="T158" s="21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ht="26.2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R159" s="21"/>
      <c r="S159" s="26"/>
      <c r="T159" s="21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ht="26.25" customHeight="1">
      <c r="B160" s="21"/>
      <c r="C160" s="21"/>
      <c r="D160" s="21"/>
      <c r="E160" s="27"/>
      <c r="F160" s="27"/>
      <c r="G160" s="29"/>
      <c r="H160" s="30"/>
      <c r="I160" s="30"/>
      <c r="J160" s="30"/>
      <c r="K160" s="29"/>
      <c r="L160" s="29"/>
      <c r="M160" s="21"/>
      <c r="N160" s="21"/>
      <c r="O160" s="21"/>
      <c r="P160" s="21"/>
      <c r="R160" s="21"/>
      <c r="S160" s="26"/>
      <c r="T160" s="21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ht="26.25" customHeight="1">
      <c r="B161" s="21"/>
      <c r="C161" s="21"/>
      <c r="D161" s="21"/>
      <c r="E161" s="27"/>
      <c r="F161" s="27"/>
      <c r="G161" s="29"/>
      <c r="H161" s="30"/>
      <c r="I161" s="30"/>
      <c r="J161" s="30"/>
      <c r="K161" s="29"/>
      <c r="L161" s="29"/>
      <c r="M161" s="21"/>
      <c r="N161" s="21"/>
      <c r="O161" s="21"/>
      <c r="P161" s="21"/>
      <c r="R161" s="21"/>
      <c r="S161" s="26"/>
      <c r="T161" s="21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ht="26.25" customHeight="1">
      <c r="B162" s="21"/>
      <c r="C162" s="21"/>
      <c r="D162" s="21"/>
      <c r="E162" s="27"/>
      <c r="F162" s="27"/>
      <c r="G162" s="29"/>
      <c r="H162" s="30"/>
      <c r="I162" s="30"/>
      <c r="J162" s="30"/>
      <c r="K162" s="29"/>
      <c r="L162" s="29"/>
      <c r="M162" s="21"/>
      <c r="N162" s="21"/>
      <c r="O162" s="21"/>
      <c r="P162" s="21"/>
      <c r="R162" s="21"/>
      <c r="S162" s="26"/>
      <c r="T162" s="21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ht="26.25" customHeight="1">
      <c r="B163" s="21"/>
      <c r="C163" s="21"/>
      <c r="D163" s="21"/>
      <c r="E163" s="27"/>
      <c r="F163" s="27"/>
      <c r="G163" s="29"/>
      <c r="H163" s="30"/>
      <c r="I163" s="30"/>
      <c r="J163" s="30"/>
      <c r="K163" s="29"/>
      <c r="L163" s="29"/>
      <c r="M163" s="21"/>
      <c r="N163" s="21"/>
      <c r="O163" s="21"/>
      <c r="P163" s="21"/>
      <c r="R163" s="21"/>
      <c r="S163" s="26"/>
      <c r="T163" s="21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ht="26.25" customHeight="1">
      <c r="B164" s="21"/>
      <c r="C164" s="21"/>
      <c r="D164" s="21"/>
      <c r="E164" s="27"/>
      <c r="F164" s="27"/>
      <c r="G164" s="29"/>
      <c r="H164" s="30"/>
      <c r="I164" s="30"/>
      <c r="J164" s="30"/>
      <c r="K164" s="29"/>
      <c r="L164" s="29"/>
      <c r="M164" s="21"/>
      <c r="N164" s="21"/>
      <c r="O164" s="21"/>
      <c r="P164" s="21"/>
      <c r="R164" s="21"/>
      <c r="S164" s="26"/>
      <c r="T164" s="21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ht="26.25" customHeight="1">
      <c r="B165" s="21"/>
      <c r="C165" s="21"/>
      <c r="E165" s="27"/>
      <c r="F165" s="27"/>
      <c r="G165" s="29"/>
      <c r="H165" s="30"/>
      <c r="I165" s="30"/>
      <c r="J165" s="30"/>
      <c r="K165" s="29"/>
      <c r="L165" s="29"/>
      <c r="M165" s="21"/>
      <c r="N165" s="21"/>
      <c r="O165" s="21"/>
      <c r="P165" s="21"/>
      <c r="R165" s="21"/>
      <c r="S165" s="26"/>
      <c r="T165" s="21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ht="26.25" customHeight="1">
      <c r="B166" s="21"/>
      <c r="C166" s="21"/>
      <c r="E166" s="27"/>
      <c r="F166" s="27"/>
      <c r="G166" s="29"/>
      <c r="H166" s="30"/>
      <c r="I166" s="30"/>
      <c r="J166" s="30"/>
      <c r="K166" s="29"/>
      <c r="L166" s="29"/>
      <c r="M166" s="21"/>
      <c r="N166" s="21"/>
      <c r="O166" s="21"/>
      <c r="P166" s="21"/>
      <c r="R166" s="21"/>
      <c r="S166" s="26"/>
      <c r="T166" s="21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ht="26.25" customHeight="1">
      <c r="B167" s="21"/>
      <c r="C167" s="21"/>
      <c r="E167" s="27"/>
      <c r="F167" s="27"/>
      <c r="G167" s="29"/>
      <c r="H167" s="30"/>
      <c r="I167" s="30"/>
      <c r="J167" s="30"/>
      <c r="K167" s="29"/>
      <c r="L167" s="29"/>
      <c r="M167" s="21"/>
      <c r="N167" s="21"/>
      <c r="O167" s="21"/>
      <c r="P167" s="21"/>
      <c r="R167" s="21"/>
      <c r="S167" s="26"/>
      <c r="T167" s="21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ht="26.25" customHeight="1">
      <c r="B168" s="21"/>
      <c r="C168" s="21"/>
      <c r="E168" s="27"/>
      <c r="F168" s="27"/>
      <c r="G168" s="29"/>
      <c r="H168" s="30"/>
      <c r="I168" s="30"/>
      <c r="J168" s="30"/>
      <c r="K168" s="29"/>
      <c r="L168" s="29"/>
      <c r="M168" s="21"/>
      <c r="N168" s="21"/>
      <c r="O168" s="21"/>
      <c r="P168" s="21"/>
      <c r="R168" s="21"/>
      <c r="S168" s="26"/>
      <c r="T168" s="21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ht="26.25" customHeight="1">
      <c r="B169" s="21"/>
      <c r="C169" s="21"/>
      <c r="E169" s="27"/>
      <c r="F169" s="27"/>
      <c r="G169" s="29"/>
      <c r="H169" s="30"/>
      <c r="I169" s="30"/>
      <c r="J169" s="30"/>
      <c r="K169" s="29"/>
      <c r="L169" s="29"/>
      <c r="M169" s="21"/>
      <c r="N169" s="21"/>
      <c r="O169" s="21"/>
      <c r="P169" s="21"/>
      <c r="R169" s="21"/>
      <c r="S169" s="26"/>
      <c r="T169" s="21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ht="26.25" customHeight="1">
      <c r="B170" s="21"/>
      <c r="C170" s="21"/>
      <c r="E170" s="27"/>
      <c r="F170" s="27"/>
      <c r="G170" s="29"/>
      <c r="H170" s="30"/>
      <c r="I170" s="30"/>
      <c r="J170" s="30"/>
      <c r="K170" s="29"/>
      <c r="L170" s="29"/>
      <c r="M170" s="21"/>
      <c r="N170" s="21"/>
      <c r="O170" s="21"/>
      <c r="P170" s="21"/>
      <c r="R170" s="21"/>
      <c r="S170" s="26"/>
      <c r="T170" s="21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ht="26.25" customHeight="1">
      <c r="B171" s="21"/>
      <c r="C171" s="21"/>
      <c r="E171" s="27"/>
      <c r="F171" s="27"/>
      <c r="G171" s="29"/>
      <c r="H171" s="30"/>
      <c r="I171" s="30"/>
      <c r="J171" s="30"/>
      <c r="K171" s="29"/>
      <c r="L171" s="29"/>
      <c r="M171" s="21"/>
      <c r="N171" s="21"/>
      <c r="O171" s="21"/>
      <c r="P171" s="21"/>
      <c r="R171" s="21"/>
      <c r="S171" s="26"/>
      <c r="T171" s="21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ht="26.25" customHeight="1">
      <c r="B172" s="21"/>
      <c r="C172" s="21"/>
      <c r="E172" s="27"/>
      <c r="F172" s="27"/>
      <c r="G172" s="29"/>
      <c r="H172" s="30"/>
      <c r="I172" s="30"/>
      <c r="J172" s="30"/>
      <c r="K172" s="29"/>
      <c r="L172" s="29"/>
      <c r="M172" s="21"/>
      <c r="N172" s="21"/>
      <c r="O172" s="21"/>
      <c r="P172" s="21"/>
      <c r="R172" s="21"/>
      <c r="S172" s="26"/>
      <c r="T172" s="21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ht="26.25" customHeight="1">
      <c r="B173" s="21"/>
      <c r="C173" s="21"/>
      <c r="E173" s="27"/>
      <c r="F173" s="27"/>
      <c r="G173" s="29"/>
      <c r="H173" s="30"/>
      <c r="I173" s="30"/>
      <c r="J173" s="30"/>
      <c r="K173" s="29"/>
      <c r="L173" s="29"/>
      <c r="M173" s="21"/>
      <c r="N173" s="21"/>
      <c r="O173" s="21"/>
      <c r="P173" s="21"/>
      <c r="R173" s="21"/>
      <c r="S173" s="26"/>
      <c r="T173" s="21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2:31" ht="26.25" customHeight="1">
      <c r="B174" s="21"/>
      <c r="C174" s="21"/>
      <c r="E174" s="27"/>
      <c r="F174" s="27"/>
      <c r="G174" s="29"/>
      <c r="H174" s="30"/>
      <c r="I174" s="30"/>
      <c r="J174" s="30"/>
      <c r="K174" s="29"/>
      <c r="L174" s="29"/>
      <c r="M174" s="21"/>
      <c r="N174" s="21"/>
      <c r="O174" s="21"/>
      <c r="P174" s="21"/>
      <c r="R174" s="21"/>
      <c r="S174" s="26"/>
      <c r="T174" s="21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2:31" ht="26.25" customHeight="1">
      <c r="B175" s="21"/>
      <c r="C175" s="21"/>
      <c r="E175" s="27"/>
      <c r="F175" s="27"/>
      <c r="G175" s="29"/>
      <c r="H175" s="30"/>
      <c r="I175" s="30"/>
      <c r="J175" s="30"/>
      <c r="K175" s="29"/>
      <c r="L175" s="29"/>
      <c r="M175" s="21"/>
      <c r="N175" s="21"/>
      <c r="O175" s="21"/>
      <c r="P175" s="21"/>
      <c r="R175" s="21"/>
      <c r="S175" s="26"/>
      <c r="T175" s="21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</row>
    <row r="176" spans="2:31" ht="26.25" customHeight="1">
      <c r="B176" s="21"/>
      <c r="C176" s="21"/>
      <c r="E176" s="27"/>
      <c r="F176" s="27"/>
      <c r="G176" s="29"/>
      <c r="H176" s="30"/>
      <c r="I176" s="30"/>
      <c r="J176" s="30"/>
      <c r="K176" s="29"/>
      <c r="L176" s="29"/>
      <c r="M176" s="21"/>
      <c r="N176" s="21"/>
      <c r="O176" s="21"/>
      <c r="P176" s="21"/>
      <c r="R176" s="21"/>
      <c r="S176" s="26"/>
      <c r="T176" s="21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</row>
    <row r="177" spans="2:31" ht="26.25" customHeight="1">
      <c r="B177" s="21"/>
      <c r="C177" s="21"/>
      <c r="E177" s="27"/>
      <c r="F177" s="27"/>
      <c r="G177" s="29"/>
      <c r="H177" s="30"/>
      <c r="I177" s="30"/>
      <c r="J177" s="30"/>
      <c r="K177" s="29"/>
      <c r="L177" s="29"/>
      <c r="M177" s="21"/>
      <c r="N177" s="21"/>
      <c r="O177" s="21"/>
      <c r="P177" s="21"/>
      <c r="R177" s="21"/>
      <c r="S177" s="26"/>
      <c r="T177" s="21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2:31" ht="26.25" customHeight="1">
      <c r="B178" s="21"/>
      <c r="C178" s="21"/>
      <c r="E178" s="27"/>
      <c r="F178" s="27"/>
      <c r="G178" s="29"/>
      <c r="H178" s="30"/>
      <c r="I178" s="30"/>
      <c r="J178" s="30"/>
      <c r="K178" s="29"/>
      <c r="L178" s="29"/>
      <c r="M178" s="21"/>
      <c r="N178" s="21"/>
      <c r="O178" s="21"/>
      <c r="P178" s="21"/>
      <c r="R178" s="21"/>
      <c r="S178" s="26"/>
      <c r="T178" s="21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2:31" ht="26.25" customHeight="1">
      <c r="B179" s="21"/>
      <c r="C179" s="21"/>
      <c r="E179" s="27"/>
      <c r="F179" s="27"/>
      <c r="G179" s="29"/>
      <c r="H179" s="30"/>
      <c r="I179" s="30"/>
      <c r="J179" s="30"/>
      <c r="K179" s="29"/>
      <c r="L179" s="29"/>
      <c r="M179" s="21"/>
      <c r="N179" s="21"/>
      <c r="O179" s="21"/>
      <c r="P179" s="21"/>
      <c r="R179" s="21"/>
      <c r="S179" s="26"/>
      <c r="T179" s="21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2:31" ht="26.25" customHeight="1">
      <c r="B180" s="21"/>
      <c r="C180" s="21"/>
      <c r="E180" s="27"/>
      <c r="F180" s="27"/>
      <c r="G180" s="29"/>
      <c r="H180" s="30"/>
      <c r="I180" s="30"/>
      <c r="J180" s="30"/>
      <c r="K180" s="29"/>
      <c r="L180" s="29"/>
      <c r="M180" s="21"/>
      <c r="N180" s="21"/>
      <c r="O180" s="21"/>
      <c r="P180" s="21"/>
      <c r="R180" s="21"/>
      <c r="S180" s="26"/>
      <c r="T180" s="21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2:31" ht="26.25" customHeight="1">
      <c r="B181" s="21"/>
      <c r="C181" s="21"/>
      <c r="E181" s="27"/>
      <c r="F181" s="27"/>
      <c r="G181" s="29"/>
      <c r="H181" s="30"/>
      <c r="I181" s="30"/>
      <c r="J181" s="30"/>
      <c r="K181" s="29"/>
      <c r="L181" s="29"/>
      <c r="M181" s="21"/>
      <c r="N181" s="21"/>
      <c r="O181" s="21"/>
      <c r="P181" s="21"/>
      <c r="R181" s="21"/>
      <c r="S181" s="26"/>
      <c r="T181" s="21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2:31" ht="26.25" customHeight="1">
      <c r="B182" s="21"/>
      <c r="C182" s="21"/>
      <c r="E182" s="27"/>
      <c r="F182" s="27"/>
      <c r="G182" s="29"/>
      <c r="H182" s="30"/>
      <c r="I182" s="30"/>
      <c r="J182" s="30"/>
      <c r="K182" s="29"/>
      <c r="L182" s="29"/>
      <c r="M182" s="21"/>
      <c r="N182" s="21"/>
      <c r="O182" s="21"/>
      <c r="P182" s="21"/>
      <c r="R182" s="21"/>
      <c r="S182" s="26"/>
      <c r="T182" s="21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2:31" ht="26.25" customHeight="1">
      <c r="B183" s="21"/>
      <c r="C183" s="21"/>
      <c r="E183" s="27"/>
      <c r="F183" s="27"/>
      <c r="G183" s="29"/>
      <c r="H183" s="30"/>
      <c r="I183" s="30"/>
      <c r="J183" s="30"/>
      <c r="K183" s="29"/>
      <c r="L183" s="29"/>
      <c r="M183" s="21"/>
      <c r="N183" s="21"/>
      <c r="O183" s="21"/>
      <c r="P183" s="21"/>
      <c r="R183" s="21"/>
      <c r="S183" s="26"/>
      <c r="T183" s="21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2:31" ht="26.25" customHeight="1">
      <c r="B184" s="21"/>
      <c r="C184" s="21"/>
      <c r="E184" s="27"/>
      <c r="F184" s="27"/>
      <c r="G184" s="29"/>
      <c r="H184" s="30"/>
      <c r="I184" s="30"/>
      <c r="J184" s="30"/>
      <c r="K184" s="29"/>
      <c r="L184" s="29"/>
      <c r="M184" s="21"/>
      <c r="N184" s="21"/>
      <c r="O184" s="21"/>
      <c r="P184" s="21"/>
      <c r="R184" s="21"/>
      <c r="S184" s="26"/>
      <c r="T184" s="21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2:31" ht="26.25" customHeight="1">
      <c r="B185" s="21"/>
      <c r="C185" s="21"/>
      <c r="E185" s="27"/>
      <c r="F185" s="27"/>
      <c r="G185" s="29"/>
      <c r="H185" s="30"/>
      <c r="I185" s="30"/>
      <c r="J185" s="30"/>
      <c r="K185" s="29"/>
      <c r="L185" s="29"/>
      <c r="M185" s="21"/>
      <c r="N185" s="21"/>
      <c r="O185" s="21"/>
      <c r="P185" s="21"/>
      <c r="R185" s="21"/>
      <c r="S185" s="26"/>
      <c r="T185" s="21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2:31" ht="26.25" customHeight="1">
      <c r="B186" s="21"/>
      <c r="C186" s="21"/>
      <c r="E186" s="27"/>
      <c r="F186" s="27"/>
      <c r="G186" s="3"/>
      <c r="H186" s="15"/>
      <c r="I186" s="15"/>
      <c r="J186" s="15"/>
      <c r="K186" s="3"/>
      <c r="L186" s="3"/>
      <c r="M186" s="21"/>
      <c r="N186" s="21"/>
      <c r="O186" s="21"/>
      <c r="P186" s="21"/>
      <c r="R186" s="21"/>
      <c r="S186" s="26"/>
      <c r="T186" s="21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2:31" ht="26.25" customHeight="1">
      <c r="B187" s="21"/>
      <c r="C187" s="21"/>
      <c r="M187" s="21"/>
      <c r="N187" s="21"/>
      <c r="O187" s="21"/>
      <c r="P187" s="21"/>
      <c r="R187" s="21"/>
      <c r="S187" s="26"/>
      <c r="T187" s="21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2:31" ht="26.25" customHeight="1">
      <c r="B188" s="21"/>
      <c r="C188" s="21"/>
      <c r="M188" s="21"/>
      <c r="N188" s="21"/>
      <c r="O188" s="21"/>
      <c r="P188" s="21"/>
      <c r="R188" s="21"/>
      <c r="S188" s="26"/>
      <c r="T188" s="21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2:31" ht="26.25" customHeight="1">
      <c r="B189" s="21"/>
      <c r="C189" s="21"/>
      <c r="M189" s="21"/>
      <c r="N189" s="21"/>
      <c r="O189" s="21"/>
      <c r="P189" s="21"/>
      <c r="R189" s="21"/>
      <c r="S189" s="26"/>
      <c r="T189" s="21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2:31" ht="26.25" customHeight="1">
      <c r="B190" s="21"/>
      <c r="C190" s="21"/>
      <c r="M190" s="21"/>
      <c r="N190" s="21"/>
      <c r="O190" s="21"/>
      <c r="P190" s="21"/>
      <c r="R190" s="21"/>
      <c r="S190" s="26"/>
      <c r="T190" s="21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  <row r="191" spans="2:31" ht="26.25" customHeight="1">
      <c r="B191" s="21"/>
      <c r="C191" s="21"/>
      <c r="M191" s="21"/>
      <c r="N191" s="21"/>
      <c r="O191" s="21"/>
      <c r="P191" s="21"/>
      <c r="R191" s="21"/>
      <c r="S191" s="26"/>
      <c r="T191" s="21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</row>
    <row r="192" spans="2:31" ht="26.25" customHeight="1">
      <c r="B192" s="21"/>
      <c r="C192" s="21"/>
      <c r="M192" s="21"/>
      <c r="N192" s="21"/>
      <c r="O192" s="21"/>
      <c r="P192" s="21"/>
      <c r="R192" s="21"/>
      <c r="S192" s="26"/>
      <c r="T192" s="21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</row>
    <row r="193" spans="2:31" ht="26.25" customHeight="1">
      <c r="B193" s="21"/>
      <c r="C193" s="21"/>
      <c r="M193" s="21"/>
      <c r="N193" s="21"/>
      <c r="O193" s="21"/>
      <c r="P193" s="21"/>
      <c r="R193" s="21"/>
      <c r="S193" s="26"/>
      <c r="T193" s="21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</row>
    <row r="194" spans="2:31" ht="26.25" customHeight="1">
      <c r="B194" s="21"/>
      <c r="C194" s="21"/>
      <c r="M194" s="21"/>
      <c r="N194" s="21"/>
      <c r="O194" s="21"/>
      <c r="P194" s="21"/>
      <c r="R194" s="21"/>
      <c r="S194" s="26"/>
      <c r="T194" s="21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2:31" ht="26.25" customHeight="1">
      <c r="B195" s="21"/>
      <c r="C195" s="21"/>
      <c r="M195" s="21"/>
      <c r="N195" s="21"/>
      <c r="O195" s="21"/>
      <c r="P195" s="21"/>
      <c r="R195" s="21"/>
      <c r="S195" s="26"/>
      <c r="T195" s="21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2:31" ht="26.25" customHeight="1">
      <c r="B196" s="21"/>
      <c r="C196" s="21"/>
      <c r="M196" s="21"/>
      <c r="N196" s="21"/>
      <c r="O196" s="21"/>
      <c r="P196" s="21"/>
      <c r="R196" s="21"/>
      <c r="S196" s="26"/>
      <c r="T196" s="21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2:31" ht="26.25" customHeight="1">
      <c r="B197" s="21"/>
      <c r="C197" s="21"/>
      <c r="M197" s="21"/>
      <c r="N197" s="21"/>
      <c r="O197" s="21"/>
      <c r="P197" s="21"/>
      <c r="R197" s="21"/>
      <c r="S197" s="26"/>
      <c r="T197" s="21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2:31" ht="26.25" customHeight="1">
      <c r="B198" s="21"/>
      <c r="C198" s="21"/>
      <c r="M198" s="21"/>
      <c r="N198" s="21"/>
      <c r="O198" s="21"/>
      <c r="P198" s="21"/>
      <c r="R198" s="21"/>
      <c r="S198" s="26"/>
      <c r="T198" s="21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2:31" ht="26.25" customHeight="1">
      <c r="B199" s="21"/>
      <c r="C199" s="21"/>
      <c r="M199" s="21"/>
      <c r="N199" s="21"/>
      <c r="O199" s="21"/>
      <c r="P199" s="21"/>
      <c r="R199" s="21"/>
      <c r="S199" s="26"/>
      <c r="T199" s="21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</row>
    <row r="200" spans="2:31" ht="26.25" customHeight="1">
      <c r="B200" s="21"/>
      <c r="C200" s="21"/>
      <c r="M200" s="30"/>
      <c r="N200" s="29"/>
      <c r="O200" s="27"/>
      <c r="P200" s="27"/>
      <c r="R200" s="21"/>
      <c r="S200" s="26"/>
      <c r="T200" s="21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</row>
    <row r="201" spans="2:31" ht="26.25" customHeight="1">
      <c r="B201" s="21"/>
      <c r="C201" s="21"/>
      <c r="M201" s="30"/>
      <c r="N201" s="29"/>
      <c r="O201" s="27"/>
      <c r="P201" s="27"/>
      <c r="R201" s="21"/>
      <c r="S201" s="26"/>
      <c r="T201" s="21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</row>
    <row r="202" spans="2:31" ht="26.25" customHeight="1">
      <c r="B202" s="21"/>
      <c r="C202" s="21"/>
      <c r="M202" s="30"/>
      <c r="N202" s="29"/>
      <c r="O202" s="27"/>
      <c r="P202" s="27"/>
      <c r="R202" s="21"/>
      <c r="S202" s="26"/>
      <c r="T202" s="21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</row>
    <row r="203" spans="2:31" ht="26.25" customHeight="1">
      <c r="B203" s="21"/>
      <c r="C203" s="21"/>
      <c r="M203" s="30"/>
      <c r="N203" s="29"/>
      <c r="O203" s="27"/>
      <c r="P203" s="27"/>
      <c r="R203" s="21"/>
      <c r="S203" s="26"/>
      <c r="T203" s="21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</row>
    <row r="204" spans="2:31" ht="26.25" customHeight="1">
      <c r="B204" s="21"/>
      <c r="C204" s="21"/>
      <c r="M204" s="30"/>
      <c r="N204" s="29"/>
      <c r="O204" s="27"/>
      <c r="P204" s="27"/>
      <c r="R204" s="21"/>
      <c r="S204" s="26"/>
      <c r="T204" s="21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</row>
    <row r="205" spans="13:31" ht="26.25" customHeight="1">
      <c r="M205" s="30"/>
      <c r="N205" s="29"/>
      <c r="O205" s="27"/>
      <c r="P205" s="27"/>
      <c r="R205" s="21"/>
      <c r="S205" s="26"/>
      <c r="T205" s="21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</row>
    <row r="206" spans="13:31" ht="26.25" customHeight="1">
      <c r="M206" s="30"/>
      <c r="N206" s="29"/>
      <c r="O206" s="27"/>
      <c r="P206" s="27"/>
      <c r="R206" s="21"/>
      <c r="S206" s="26"/>
      <c r="T206" s="21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</row>
    <row r="207" spans="13:31" ht="26.25" customHeight="1">
      <c r="M207" s="30"/>
      <c r="N207" s="29"/>
      <c r="O207" s="27"/>
      <c r="P207" s="27"/>
      <c r="R207" s="21"/>
      <c r="S207" s="26"/>
      <c r="T207" s="21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</row>
    <row r="208" spans="13:31" ht="26.25" customHeight="1">
      <c r="M208" s="30"/>
      <c r="N208" s="29"/>
      <c r="O208" s="27"/>
      <c r="P208" s="27"/>
      <c r="R208" s="21"/>
      <c r="S208" s="26"/>
      <c r="T208" s="21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</row>
    <row r="209" spans="13:31" ht="26.25" customHeight="1">
      <c r="M209" s="30"/>
      <c r="N209" s="29"/>
      <c r="O209" s="27"/>
      <c r="P209" s="27"/>
      <c r="R209" s="21"/>
      <c r="S209" s="26"/>
      <c r="T209" s="21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</row>
    <row r="210" spans="13:31" ht="26.25" customHeight="1">
      <c r="M210" s="30"/>
      <c r="N210" s="29"/>
      <c r="O210" s="27"/>
      <c r="P210" s="27"/>
      <c r="R210" s="21"/>
      <c r="S210" s="26"/>
      <c r="T210" s="21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</row>
    <row r="211" spans="13:31" ht="26.25" customHeight="1">
      <c r="M211" s="30"/>
      <c r="N211" s="29"/>
      <c r="O211" s="27"/>
      <c r="P211" s="27"/>
      <c r="R211" s="21"/>
      <c r="S211" s="26"/>
      <c r="T211" s="21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</row>
    <row r="212" spans="13:31" ht="26.25" customHeight="1">
      <c r="M212" s="30"/>
      <c r="N212" s="29"/>
      <c r="O212" s="27"/>
      <c r="P212" s="27"/>
      <c r="R212" s="21"/>
      <c r="S212" s="26"/>
      <c r="T212" s="21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</row>
    <row r="213" spans="13:31" ht="26.25" customHeight="1">
      <c r="M213" s="30"/>
      <c r="N213" s="29"/>
      <c r="O213" s="27"/>
      <c r="P213" s="27"/>
      <c r="R213" s="21"/>
      <c r="S213" s="26"/>
      <c r="T213" s="21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</row>
    <row r="214" spans="13:31" ht="26.25" customHeight="1">
      <c r="M214" s="30"/>
      <c r="N214" s="29"/>
      <c r="O214" s="27"/>
      <c r="P214" s="27"/>
      <c r="R214" s="21"/>
      <c r="S214" s="26"/>
      <c r="T214" s="21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</row>
    <row r="215" spans="13:31" ht="26.25" customHeight="1">
      <c r="M215" s="30"/>
      <c r="N215" s="29"/>
      <c r="O215" s="27"/>
      <c r="P215" s="27"/>
      <c r="R215" s="21"/>
      <c r="S215" s="26"/>
      <c r="T215" s="21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</row>
    <row r="216" spans="13:31" ht="26.25" customHeight="1">
      <c r="M216" s="30"/>
      <c r="N216" s="29"/>
      <c r="O216" s="27"/>
      <c r="P216" s="27"/>
      <c r="R216" s="21"/>
      <c r="S216" s="26"/>
      <c r="T216" s="21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  <row r="217" spans="13:31" ht="26.25" customHeight="1">
      <c r="M217" s="30"/>
      <c r="N217" s="29"/>
      <c r="O217" s="27"/>
      <c r="P217" s="27"/>
      <c r="R217" s="21"/>
      <c r="S217" s="26"/>
      <c r="T217" s="21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13:31" ht="26.25" customHeight="1">
      <c r="M218" s="30"/>
      <c r="N218" s="29"/>
      <c r="O218" s="27"/>
      <c r="P218" s="27"/>
      <c r="R218" s="21"/>
      <c r="S218" s="26"/>
      <c r="T218" s="21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</row>
    <row r="219" spans="13:31" ht="26.25" customHeight="1">
      <c r="M219" s="30"/>
      <c r="N219" s="29"/>
      <c r="O219" s="27"/>
      <c r="P219" s="27"/>
      <c r="R219" s="21"/>
      <c r="S219" s="26"/>
      <c r="T219" s="21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13:31" ht="26.25" customHeight="1">
      <c r="M220" s="30"/>
      <c r="N220" s="29"/>
      <c r="O220" s="27"/>
      <c r="P220" s="27"/>
      <c r="R220" s="21"/>
      <c r="S220" s="26"/>
      <c r="T220" s="21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</row>
    <row r="221" spans="13:31" ht="26.25" customHeight="1">
      <c r="M221" s="30"/>
      <c r="N221" s="29"/>
      <c r="O221" s="27"/>
      <c r="P221" s="27"/>
      <c r="R221" s="21"/>
      <c r="S221" s="26"/>
      <c r="T221" s="21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</row>
    <row r="222" spans="13:31" ht="26.25" customHeight="1">
      <c r="M222" s="30"/>
      <c r="N222" s="29"/>
      <c r="O222" s="27"/>
      <c r="P222" s="27"/>
      <c r="R222" s="21"/>
      <c r="S222" s="26"/>
      <c r="T222" s="21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</row>
    <row r="223" spans="13:31" ht="26.25" customHeight="1">
      <c r="M223" s="30"/>
      <c r="N223" s="29"/>
      <c r="O223" s="27"/>
      <c r="P223" s="27"/>
      <c r="R223" s="21"/>
      <c r="S223" s="26"/>
      <c r="T223" s="21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</row>
    <row r="224" spans="13:31" ht="26.25" customHeight="1">
      <c r="M224" s="30"/>
      <c r="N224" s="29"/>
      <c r="O224" s="27"/>
      <c r="P224" s="27"/>
      <c r="R224" s="21"/>
      <c r="S224" s="26"/>
      <c r="T224" s="21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</row>
    <row r="225" spans="13:31" ht="26.25" customHeight="1">
      <c r="M225" s="30"/>
      <c r="N225" s="29"/>
      <c r="O225" s="27"/>
      <c r="P225" s="27"/>
      <c r="R225" s="21"/>
      <c r="S225" s="26"/>
      <c r="T225" s="21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</row>
    <row r="226" spans="13:31" ht="26.25" customHeight="1">
      <c r="M226" s="15"/>
      <c r="N226" s="3"/>
      <c r="O226" s="16"/>
      <c r="P226" s="16"/>
      <c r="R226" s="21"/>
      <c r="S226" s="2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</row>
  </sheetData>
  <sheetProtection/>
  <mergeCells count="56">
    <mergeCell ref="J7:K7"/>
    <mergeCell ref="J8:K9"/>
    <mergeCell ref="E6:E9"/>
    <mergeCell ref="B11:M11"/>
    <mergeCell ref="B29:M29"/>
    <mergeCell ref="F2:I2"/>
    <mergeCell ref="F3:I3"/>
    <mergeCell ref="F4:I9"/>
    <mergeCell ref="J6:K6"/>
    <mergeCell ref="L12:L13"/>
    <mergeCell ref="J52:J53"/>
    <mergeCell ref="E12:E13"/>
    <mergeCell ref="E34:E35"/>
    <mergeCell ref="K12:K13"/>
    <mergeCell ref="G52:G53"/>
    <mergeCell ref="J34:J35"/>
    <mergeCell ref="F34:F35"/>
    <mergeCell ref="G34:G35"/>
    <mergeCell ref="E52:E53"/>
    <mergeCell ref="G85:G86"/>
    <mergeCell ref="J69:J70"/>
    <mergeCell ref="J85:J86"/>
    <mergeCell ref="M12:M13"/>
    <mergeCell ref="J12:J13"/>
    <mergeCell ref="F12:F13"/>
    <mergeCell ref="G12:G13"/>
    <mergeCell ref="H12:H13"/>
    <mergeCell ref="I12:I13"/>
    <mergeCell ref="F52:F53"/>
    <mergeCell ref="H34:H35"/>
    <mergeCell ref="I34:I35"/>
    <mergeCell ref="H69:H70"/>
    <mergeCell ref="I69:I70"/>
    <mergeCell ref="D34:D35"/>
    <mergeCell ref="D52:D53"/>
    <mergeCell ref="G69:G70"/>
    <mergeCell ref="H85:H86"/>
    <mergeCell ref="I85:I86"/>
    <mergeCell ref="D64:L64"/>
    <mergeCell ref="D80:L80"/>
    <mergeCell ref="E85:E86"/>
    <mergeCell ref="F85:F86"/>
    <mergeCell ref="D69:D70"/>
    <mergeCell ref="E69:E70"/>
    <mergeCell ref="F69:F70"/>
    <mergeCell ref="D85:D86"/>
    <mergeCell ref="D95:L95"/>
    <mergeCell ref="D51:L51"/>
    <mergeCell ref="D68:L68"/>
    <mergeCell ref="D84:L84"/>
    <mergeCell ref="B12:B13"/>
    <mergeCell ref="C12:D13"/>
    <mergeCell ref="H52:H53"/>
    <mergeCell ref="I52:I53"/>
    <mergeCell ref="D33:L33"/>
    <mergeCell ref="D47:L47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N16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2.57421875" style="63" customWidth="1"/>
    <col min="2" max="2" width="6.7109375" style="63" bestFit="1" customWidth="1"/>
    <col min="3" max="3" width="30.421875" style="1" bestFit="1" customWidth="1"/>
    <col min="4" max="7" width="12.140625" style="63" bestFit="1" customWidth="1"/>
    <col min="8" max="8" width="8.7109375" style="63" bestFit="1" customWidth="1"/>
    <col min="9" max="9" width="10.421875" style="63" customWidth="1"/>
    <col min="10" max="10" width="10.7109375" style="63" bestFit="1" customWidth="1"/>
    <col min="11" max="11" width="1.8515625" style="67" customWidth="1"/>
    <col min="12" max="12" width="2.00390625" style="63" customWidth="1"/>
    <col min="13" max="13" width="2.57421875" style="63" bestFit="1" customWidth="1"/>
    <col min="14" max="14" width="2.421875" style="63" bestFit="1" customWidth="1"/>
    <col min="15" max="15" width="2.140625" style="63" bestFit="1" customWidth="1"/>
    <col min="16" max="17" width="2.57421875" style="63" bestFit="1" customWidth="1"/>
    <col min="18" max="21" width="2.140625" style="63" bestFit="1" customWidth="1"/>
    <col min="22" max="22" width="2.421875" style="63" bestFit="1" customWidth="1"/>
    <col min="23" max="23" width="2.140625" style="63" bestFit="1" customWidth="1"/>
    <col min="24" max="25" width="2.57421875" style="63" bestFit="1" customWidth="1"/>
    <col min="26" max="30" width="2.140625" style="63" bestFit="1" customWidth="1"/>
    <col min="31" max="32" width="2.57421875" style="63" bestFit="1" customWidth="1"/>
    <col min="33" max="36" width="2.140625" style="63" bestFit="1" customWidth="1"/>
    <col min="37" max="38" width="2.57421875" style="63" bestFit="1" customWidth="1"/>
    <col min="39" max="42" width="2.140625" style="63" bestFit="1" customWidth="1"/>
    <col min="43" max="43" width="2.57421875" style="63" bestFit="1" customWidth="1"/>
    <col min="44" max="47" width="2.140625" style="63" bestFit="1" customWidth="1"/>
    <col min="48" max="48" width="1.57421875" style="63" bestFit="1" customWidth="1"/>
    <col min="49" max="51" width="2.140625" style="63" bestFit="1" customWidth="1"/>
    <col min="52" max="52" width="2.00390625" style="63" bestFit="1" customWidth="1"/>
    <col min="53" max="53" width="2.140625" style="63" bestFit="1" customWidth="1"/>
    <col min="54" max="54" width="11.421875" style="63" customWidth="1"/>
    <col min="55" max="55" width="4.140625" style="63" bestFit="1" customWidth="1"/>
    <col min="56" max="56" width="4.57421875" style="63" bestFit="1" customWidth="1"/>
    <col min="57" max="59" width="4.140625" style="63" bestFit="1" customWidth="1"/>
    <col min="60" max="60" width="5.421875" style="63" bestFit="1" customWidth="1"/>
    <col min="61" max="16384" width="11.421875" style="63" customWidth="1"/>
  </cols>
  <sheetData>
    <row r="1" spans="1:53" ht="13.5" thickBot="1">
      <c r="A1" s="68"/>
      <c r="B1" s="68"/>
      <c r="C1" s="69"/>
      <c r="D1" s="68"/>
      <c r="E1" s="68"/>
      <c r="F1" s="68"/>
      <c r="G1" s="68"/>
      <c r="H1" s="68"/>
      <c r="I1" s="68"/>
      <c r="J1" s="68"/>
      <c r="K1" s="70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</row>
    <row r="2" spans="2:54" s="62" customFormat="1" ht="33" customHeight="1" thickBot="1">
      <c r="B2" s="213" t="s">
        <v>66</v>
      </c>
      <c r="C2" s="214"/>
      <c r="D2" s="214"/>
      <c r="E2" s="214"/>
      <c r="F2" s="214"/>
      <c r="G2" s="214"/>
      <c r="H2" s="214"/>
      <c r="I2" s="214"/>
      <c r="J2" s="215"/>
      <c r="K2" s="70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</row>
    <row r="3" spans="1:92" ht="39" thickBot="1">
      <c r="A3" s="68"/>
      <c r="B3" s="75" t="s">
        <v>0</v>
      </c>
      <c r="C3" s="76" t="s">
        <v>1</v>
      </c>
      <c r="D3" s="97" t="s">
        <v>67</v>
      </c>
      <c r="E3" s="97" t="s">
        <v>68</v>
      </c>
      <c r="F3" s="97" t="s">
        <v>70</v>
      </c>
      <c r="G3" s="97" t="s">
        <v>69</v>
      </c>
      <c r="H3" s="80" t="s">
        <v>3</v>
      </c>
      <c r="I3" s="81" t="s">
        <v>2</v>
      </c>
      <c r="J3" s="82" t="s">
        <v>61</v>
      </c>
      <c r="K3" s="70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CH3" s="64"/>
      <c r="CI3" s="64"/>
      <c r="CJ3" s="64"/>
      <c r="CK3" s="64"/>
      <c r="CL3" s="64"/>
      <c r="CM3" s="64"/>
      <c r="CN3" s="64"/>
    </row>
    <row r="4" spans="1:92" ht="18">
      <c r="A4" s="68"/>
      <c r="B4" s="83">
        <v>1</v>
      </c>
      <c r="C4" s="84" t="s">
        <v>32</v>
      </c>
      <c r="D4" s="85">
        <v>30</v>
      </c>
      <c r="E4" s="86">
        <v>25</v>
      </c>
      <c r="F4" s="86">
        <v>30</v>
      </c>
      <c r="G4" s="86">
        <v>27</v>
      </c>
      <c r="H4" s="87">
        <f aca="true" t="shared" si="0" ref="H4:H35">SUM(D4:G4)</f>
        <v>112</v>
      </c>
      <c r="I4" s="88">
        <f aca="true" t="shared" si="1" ref="I4:I35">AVERAGE(D4:G4)</f>
        <v>28</v>
      </c>
      <c r="J4" s="89">
        <v>0</v>
      </c>
      <c r="K4" s="70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I4" s="68"/>
      <c r="BJ4" s="68"/>
      <c r="CH4" s="64"/>
      <c r="CI4" s="54" t="s">
        <v>27</v>
      </c>
      <c r="CJ4" s="65">
        <f>SUM('2015 GP v. NÖ'!O14-'2015 GP v. NÖ'!B14)</f>
        <v>0</v>
      </c>
      <c r="CK4" s="58" t="s">
        <v>22</v>
      </c>
      <c r="CL4" s="56" t="s">
        <v>28</v>
      </c>
      <c r="CM4" s="57" t="s">
        <v>29</v>
      </c>
      <c r="CN4" s="66" t="s">
        <v>30</v>
      </c>
    </row>
    <row r="5" spans="1:92" ht="18">
      <c r="A5" s="68"/>
      <c r="B5" s="77">
        <v>2</v>
      </c>
      <c r="C5" s="4" t="s">
        <v>36</v>
      </c>
      <c r="D5" s="72">
        <v>27</v>
      </c>
      <c r="E5" s="53"/>
      <c r="F5" s="53"/>
      <c r="G5" s="53"/>
      <c r="H5" s="79">
        <f t="shared" si="0"/>
        <v>27</v>
      </c>
      <c r="I5" s="78">
        <f t="shared" si="1"/>
        <v>27</v>
      </c>
      <c r="J5" s="89">
        <v>0</v>
      </c>
      <c r="K5" s="70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I5" s="68"/>
      <c r="BJ5" s="68"/>
      <c r="CH5" s="64"/>
      <c r="CI5" s="54" t="s">
        <v>27</v>
      </c>
      <c r="CJ5" s="65">
        <f>SUM('2015 GP v. NÖ'!O15-'2015 GP v. NÖ'!B15)</f>
        <v>0</v>
      </c>
      <c r="CK5" s="55" t="s">
        <v>22</v>
      </c>
      <c r="CL5" s="56" t="s">
        <v>28</v>
      </c>
      <c r="CM5" s="57" t="s">
        <v>29</v>
      </c>
      <c r="CN5" s="66" t="s">
        <v>30</v>
      </c>
    </row>
    <row r="6" spans="1:92" ht="18">
      <c r="A6" s="68"/>
      <c r="B6" s="77">
        <v>3</v>
      </c>
      <c r="C6" s="73" t="s">
        <v>38</v>
      </c>
      <c r="D6" s="71">
        <v>25</v>
      </c>
      <c r="E6" s="52">
        <v>21</v>
      </c>
      <c r="F6" s="52">
        <v>27</v>
      </c>
      <c r="G6" s="52">
        <v>24</v>
      </c>
      <c r="H6" s="79">
        <f t="shared" si="0"/>
        <v>97</v>
      </c>
      <c r="I6" s="78">
        <f t="shared" si="1"/>
        <v>24.25</v>
      </c>
      <c r="J6" s="89">
        <v>0</v>
      </c>
      <c r="K6" s="7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I6" s="68"/>
      <c r="BJ6" s="68"/>
      <c r="CH6" s="64"/>
      <c r="CI6" s="54" t="s">
        <v>27</v>
      </c>
      <c r="CJ6" s="65">
        <f>SUM('2015 GP v. NÖ'!O16-'2015 GP v. NÖ'!B16)</f>
        <v>0</v>
      </c>
      <c r="CK6" s="55" t="s">
        <v>22</v>
      </c>
      <c r="CL6" s="56" t="s">
        <v>28</v>
      </c>
      <c r="CM6" s="57" t="s">
        <v>29</v>
      </c>
      <c r="CN6" s="66" t="s">
        <v>30</v>
      </c>
    </row>
    <row r="7" spans="1:92" ht="18">
      <c r="A7" s="68"/>
      <c r="B7" s="77">
        <v>4</v>
      </c>
      <c r="C7" s="4" t="s">
        <v>37</v>
      </c>
      <c r="D7" s="72">
        <v>24</v>
      </c>
      <c r="E7" s="53"/>
      <c r="F7" s="53">
        <v>24</v>
      </c>
      <c r="G7" s="53">
        <v>25</v>
      </c>
      <c r="H7" s="79">
        <f t="shared" si="0"/>
        <v>73</v>
      </c>
      <c r="I7" s="78">
        <f t="shared" si="1"/>
        <v>24.333333333333332</v>
      </c>
      <c r="J7" s="89">
        <v>0</v>
      </c>
      <c r="K7" s="70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I7" s="68"/>
      <c r="BJ7" s="68"/>
      <c r="CH7" s="64"/>
      <c r="CI7" s="54" t="s">
        <v>27</v>
      </c>
      <c r="CJ7" s="65">
        <f>SUM('2015 GP v. NÖ'!O17-'2015 GP v. NÖ'!B17)</f>
        <v>2</v>
      </c>
      <c r="CK7" s="55" t="s">
        <v>22</v>
      </c>
      <c r="CL7" s="56" t="s">
        <v>28</v>
      </c>
      <c r="CM7" s="57" t="s">
        <v>29</v>
      </c>
      <c r="CN7" s="66" t="s">
        <v>30</v>
      </c>
    </row>
    <row r="8" spans="1:92" ht="18">
      <c r="A8" s="68"/>
      <c r="B8" s="77">
        <v>5</v>
      </c>
      <c r="C8" s="73" t="s">
        <v>62</v>
      </c>
      <c r="D8" s="71">
        <v>23</v>
      </c>
      <c r="E8" s="52">
        <v>24</v>
      </c>
      <c r="F8" s="52"/>
      <c r="G8" s="52"/>
      <c r="H8" s="79">
        <f t="shared" si="0"/>
        <v>47</v>
      </c>
      <c r="I8" s="78">
        <f t="shared" si="1"/>
        <v>23.5</v>
      </c>
      <c r="J8" s="89">
        <v>0</v>
      </c>
      <c r="K8" s="70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I8" s="68"/>
      <c r="BJ8" s="68"/>
      <c r="CH8" s="64"/>
      <c r="CI8" s="54" t="s">
        <v>27</v>
      </c>
      <c r="CJ8" s="65">
        <f>SUM('2015 GP v. NÖ'!O18-'2015 GP v. NÖ'!B18)</f>
        <v>-1</v>
      </c>
      <c r="CK8" s="55" t="s">
        <v>22</v>
      </c>
      <c r="CL8" s="56" t="s">
        <v>28</v>
      </c>
      <c r="CM8" s="57" t="s">
        <v>29</v>
      </c>
      <c r="CN8" s="66" t="s">
        <v>30</v>
      </c>
    </row>
    <row r="9" spans="1:92" ht="18">
      <c r="A9" s="68"/>
      <c r="B9" s="77">
        <v>6</v>
      </c>
      <c r="C9" s="4" t="s">
        <v>65</v>
      </c>
      <c r="D9" s="72">
        <v>22</v>
      </c>
      <c r="E9" s="53">
        <v>30</v>
      </c>
      <c r="F9" s="53">
        <v>25</v>
      </c>
      <c r="G9" s="53">
        <v>30</v>
      </c>
      <c r="H9" s="79">
        <f t="shared" si="0"/>
        <v>107</v>
      </c>
      <c r="I9" s="78">
        <f t="shared" si="1"/>
        <v>26.75</v>
      </c>
      <c r="J9" s="89">
        <v>0</v>
      </c>
      <c r="K9" s="70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I9" s="68"/>
      <c r="BJ9" s="68"/>
      <c r="CH9" s="64"/>
      <c r="CI9" s="54" t="s">
        <v>27</v>
      </c>
      <c r="CJ9" s="65">
        <f>SUM('2015 GP v. NÖ'!O19-'2015 GP v. NÖ'!B19)</f>
        <v>4</v>
      </c>
      <c r="CK9" s="55" t="s">
        <v>22</v>
      </c>
      <c r="CL9" s="56" t="s">
        <v>28</v>
      </c>
      <c r="CM9" s="57" t="s">
        <v>29</v>
      </c>
      <c r="CN9" s="66" t="s">
        <v>30</v>
      </c>
    </row>
    <row r="10" spans="1:92" ht="18">
      <c r="A10" s="68"/>
      <c r="B10" s="77">
        <v>7</v>
      </c>
      <c r="C10" s="73" t="s">
        <v>31</v>
      </c>
      <c r="D10" s="71">
        <v>21</v>
      </c>
      <c r="E10" s="52">
        <v>19</v>
      </c>
      <c r="F10" s="52">
        <v>21</v>
      </c>
      <c r="G10" s="52">
        <v>21</v>
      </c>
      <c r="H10" s="79">
        <f t="shared" si="0"/>
        <v>82</v>
      </c>
      <c r="I10" s="78">
        <f t="shared" si="1"/>
        <v>20.5</v>
      </c>
      <c r="J10" s="89">
        <v>0</v>
      </c>
      <c r="K10" s="70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I10" s="68"/>
      <c r="BJ10" s="68"/>
      <c r="CH10" s="64"/>
      <c r="CI10" s="54" t="s">
        <v>27</v>
      </c>
      <c r="CJ10" s="65">
        <f>SUM('2015 GP v. NÖ'!O20-'2015 GP v. NÖ'!B20)</f>
        <v>-2</v>
      </c>
      <c r="CK10" s="55" t="s">
        <v>22</v>
      </c>
      <c r="CL10" s="56" t="s">
        <v>28</v>
      </c>
      <c r="CM10" s="57" t="s">
        <v>29</v>
      </c>
      <c r="CN10" s="66" t="s">
        <v>30</v>
      </c>
    </row>
    <row r="11" spans="1:92" ht="18">
      <c r="A11" s="68"/>
      <c r="B11" s="77">
        <v>8</v>
      </c>
      <c r="C11" s="4" t="s">
        <v>64</v>
      </c>
      <c r="D11" s="72">
        <v>20</v>
      </c>
      <c r="E11" s="53">
        <v>23</v>
      </c>
      <c r="F11" s="53"/>
      <c r="G11" s="53"/>
      <c r="H11" s="79">
        <f t="shared" si="0"/>
        <v>43</v>
      </c>
      <c r="I11" s="78">
        <f t="shared" si="1"/>
        <v>21.5</v>
      </c>
      <c r="J11" s="89">
        <v>0</v>
      </c>
      <c r="K11" s="70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I11" s="68"/>
      <c r="BJ11" s="68"/>
      <c r="CH11" s="64"/>
      <c r="CI11" s="54" t="s">
        <v>27</v>
      </c>
      <c r="CJ11" s="65">
        <f>SUM('2015 GP v. NÖ'!O21-'2015 GP v. NÖ'!B21)</f>
        <v>1</v>
      </c>
      <c r="CK11" s="55" t="s">
        <v>22</v>
      </c>
      <c r="CL11" s="56" t="s">
        <v>28</v>
      </c>
      <c r="CM11" s="57" t="s">
        <v>29</v>
      </c>
      <c r="CN11" s="66" t="s">
        <v>30</v>
      </c>
    </row>
    <row r="12" spans="1:92" ht="18">
      <c r="A12" s="68"/>
      <c r="B12" s="77">
        <v>9</v>
      </c>
      <c r="C12" s="73" t="s">
        <v>57</v>
      </c>
      <c r="D12" s="71">
        <v>19</v>
      </c>
      <c r="E12" s="52"/>
      <c r="F12" s="52">
        <v>23</v>
      </c>
      <c r="G12" s="52">
        <v>20</v>
      </c>
      <c r="H12" s="79">
        <f t="shared" si="0"/>
        <v>62</v>
      </c>
      <c r="I12" s="78">
        <f t="shared" si="1"/>
        <v>20.666666666666668</v>
      </c>
      <c r="J12" s="89">
        <v>0</v>
      </c>
      <c r="K12" s="70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I12" s="68"/>
      <c r="BJ12" s="68"/>
      <c r="CH12" s="64"/>
      <c r="CI12" s="54" t="s">
        <v>27</v>
      </c>
      <c r="CJ12" s="65">
        <f>SUM('2015 GP v. NÖ'!O22-'2015 GP v. NÖ'!B22)</f>
        <v>-2</v>
      </c>
      <c r="CK12" s="55" t="s">
        <v>22</v>
      </c>
      <c r="CL12" s="56" t="s">
        <v>28</v>
      </c>
      <c r="CM12" s="57" t="s">
        <v>29</v>
      </c>
      <c r="CN12" s="66" t="s">
        <v>30</v>
      </c>
    </row>
    <row r="13" spans="1:92" ht="18">
      <c r="A13" s="68"/>
      <c r="B13" s="77">
        <v>10</v>
      </c>
      <c r="C13" s="4" t="s">
        <v>55</v>
      </c>
      <c r="D13" s="72">
        <v>18</v>
      </c>
      <c r="E13" s="53">
        <v>27</v>
      </c>
      <c r="F13" s="53">
        <v>22</v>
      </c>
      <c r="G13" s="53">
        <v>22</v>
      </c>
      <c r="H13" s="79">
        <f t="shared" si="0"/>
        <v>89</v>
      </c>
      <c r="I13" s="78">
        <f t="shared" si="1"/>
        <v>22.25</v>
      </c>
      <c r="J13" s="89">
        <v>0</v>
      </c>
      <c r="K13" s="70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I13" s="68"/>
      <c r="BJ13" s="68"/>
      <c r="CH13" s="64"/>
      <c r="CI13" s="54" t="s">
        <v>27</v>
      </c>
      <c r="CJ13" s="65">
        <f>SUM('2015 GP v. NÖ'!O23-'2015 GP v. NÖ'!B23)</f>
        <v>-2</v>
      </c>
      <c r="CK13" s="55" t="s">
        <v>22</v>
      </c>
      <c r="CL13" s="56" t="s">
        <v>28</v>
      </c>
      <c r="CM13" s="57" t="s">
        <v>29</v>
      </c>
      <c r="CN13" s="66" t="s">
        <v>30</v>
      </c>
    </row>
    <row r="14" spans="1:92" ht="18">
      <c r="A14" s="68"/>
      <c r="B14" s="77">
        <v>11</v>
      </c>
      <c r="C14" s="73" t="s">
        <v>41</v>
      </c>
      <c r="D14" s="71">
        <v>17</v>
      </c>
      <c r="E14" s="52"/>
      <c r="F14" s="52"/>
      <c r="G14" s="52"/>
      <c r="H14" s="79">
        <f t="shared" si="0"/>
        <v>17</v>
      </c>
      <c r="I14" s="78">
        <f t="shared" si="1"/>
        <v>17</v>
      </c>
      <c r="J14" s="89">
        <v>0</v>
      </c>
      <c r="K14" s="70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I14" s="68"/>
      <c r="BJ14" s="68"/>
      <c r="CH14" s="64"/>
      <c r="CI14" s="54" t="s">
        <v>27</v>
      </c>
      <c r="CJ14" s="65">
        <f>SUM('2015 GP v. NÖ'!O24-'2015 GP v. NÖ'!B24)</f>
        <v>0</v>
      </c>
      <c r="CK14" s="55" t="s">
        <v>22</v>
      </c>
      <c r="CL14" s="56" t="s">
        <v>28</v>
      </c>
      <c r="CM14" s="57" t="s">
        <v>29</v>
      </c>
      <c r="CN14" s="66" t="s">
        <v>30</v>
      </c>
    </row>
    <row r="15" spans="1:92" ht="18">
      <c r="A15" s="68"/>
      <c r="B15" s="77">
        <v>12</v>
      </c>
      <c r="C15" s="4" t="s">
        <v>71</v>
      </c>
      <c r="D15" s="72"/>
      <c r="E15" s="53">
        <v>20</v>
      </c>
      <c r="F15" s="53">
        <v>20</v>
      </c>
      <c r="G15" s="53">
        <v>23</v>
      </c>
      <c r="H15" s="79">
        <f t="shared" si="0"/>
        <v>63</v>
      </c>
      <c r="I15" s="78">
        <f t="shared" si="1"/>
        <v>21</v>
      </c>
      <c r="J15" s="89">
        <v>0</v>
      </c>
      <c r="K15" s="70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I15" s="68"/>
      <c r="BJ15" s="68"/>
      <c r="CH15" s="64"/>
      <c r="CI15" s="54" t="s">
        <v>27</v>
      </c>
      <c r="CJ15" s="65">
        <f>SUM('2015 GP v. NÖ'!O25-'2015 GP v. NÖ'!B25)</f>
        <v>0</v>
      </c>
      <c r="CK15" s="55" t="s">
        <v>22</v>
      </c>
      <c r="CL15" s="56" t="s">
        <v>28</v>
      </c>
      <c r="CM15" s="57" t="s">
        <v>29</v>
      </c>
      <c r="CN15" s="66" t="s">
        <v>30</v>
      </c>
    </row>
    <row r="16" spans="1:92" ht="18">
      <c r="A16" s="68"/>
      <c r="B16" s="77">
        <v>13</v>
      </c>
      <c r="C16" s="73" t="s">
        <v>72</v>
      </c>
      <c r="D16" s="71"/>
      <c r="E16" s="52">
        <v>18</v>
      </c>
      <c r="F16" s="52"/>
      <c r="G16" s="52"/>
      <c r="H16" s="79">
        <f t="shared" si="0"/>
        <v>18</v>
      </c>
      <c r="I16" s="78">
        <f t="shared" si="1"/>
        <v>18</v>
      </c>
      <c r="J16" s="89">
        <v>0</v>
      </c>
      <c r="K16" s="70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I16" s="68"/>
      <c r="BJ16" s="68"/>
      <c r="CH16" s="64"/>
      <c r="CI16" s="54" t="s">
        <v>27</v>
      </c>
      <c r="CJ16" s="65">
        <f>SUM('2015 GP v. NÖ'!O26-'2015 GP v. NÖ'!B26)</f>
        <v>0</v>
      </c>
      <c r="CK16" s="55" t="s">
        <v>22</v>
      </c>
      <c r="CL16" s="56" t="s">
        <v>28</v>
      </c>
      <c r="CM16" s="57" t="s">
        <v>29</v>
      </c>
      <c r="CN16" s="66" t="s">
        <v>30</v>
      </c>
    </row>
    <row r="17" spans="1:92" ht="18">
      <c r="A17" s="68"/>
      <c r="B17" s="77">
        <v>14</v>
      </c>
      <c r="C17" s="4" t="s">
        <v>54</v>
      </c>
      <c r="D17" s="72"/>
      <c r="E17" s="53">
        <v>22</v>
      </c>
      <c r="F17" s="53"/>
      <c r="G17" s="53"/>
      <c r="H17" s="79">
        <f t="shared" si="0"/>
        <v>22</v>
      </c>
      <c r="I17" s="78">
        <f t="shared" si="1"/>
        <v>22</v>
      </c>
      <c r="J17" s="89">
        <v>0</v>
      </c>
      <c r="K17" s="70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I17" s="68"/>
      <c r="BJ17" s="68"/>
      <c r="CH17" s="64"/>
      <c r="CI17" s="54" t="s">
        <v>27</v>
      </c>
      <c r="CJ17" s="65">
        <f>SUM('2015 GP v. NÖ'!O27-'2015 GP v. NÖ'!B27)</f>
        <v>0</v>
      </c>
      <c r="CK17" s="55" t="s">
        <v>22</v>
      </c>
      <c r="CL17" s="56" t="s">
        <v>28</v>
      </c>
      <c r="CM17" s="57" t="s">
        <v>29</v>
      </c>
      <c r="CN17" s="66" t="s">
        <v>30</v>
      </c>
    </row>
    <row r="18" spans="1:92" ht="18">
      <c r="A18" s="68"/>
      <c r="B18" s="77">
        <v>15</v>
      </c>
      <c r="C18" s="73" t="s">
        <v>43</v>
      </c>
      <c r="D18" s="71"/>
      <c r="E18" s="52"/>
      <c r="F18" s="52">
        <v>19</v>
      </c>
      <c r="G18" s="52"/>
      <c r="H18" s="79">
        <f t="shared" si="0"/>
        <v>19</v>
      </c>
      <c r="I18" s="78">
        <f t="shared" si="1"/>
        <v>19</v>
      </c>
      <c r="J18" s="89">
        <v>0</v>
      </c>
      <c r="K18" s="70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I18" s="68"/>
      <c r="BJ18" s="68"/>
      <c r="CH18" s="64"/>
      <c r="CI18" s="54" t="s">
        <v>27</v>
      </c>
      <c r="CJ18" s="65">
        <f>SUM('2015 GP v. NÖ'!O28-'2015 GP v. NÖ'!B28)</f>
        <v>0</v>
      </c>
      <c r="CK18" s="55" t="s">
        <v>22</v>
      </c>
      <c r="CL18" s="56" t="s">
        <v>28</v>
      </c>
      <c r="CM18" s="57" t="s">
        <v>29</v>
      </c>
      <c r="CN18" s="66" t="s">
        <v>30</v>
      </c>
    </row>
    <row r="19" spans="1:92" ht="18">
      <c r="A19" s="68"/>
      <c r="B19" s="77">
        <v>16</v>
      </c>
      <c r="C19" s="4">
        <v>16</v>
      </c>
      <c r="D19" s="72"/>
      <c r="E19" s="53"/>
      <c r="F19" s="53"/>
      <c r="G19" s="53"/>
      <c r="H19" s="79">
        <f t="shared" si="0"/>
        <v>0</v>
      </c>
      <c r="I19" s="78" t="e">
        <f t="shared" si="1"/>
        <v>#DIV/0!</v>
      </c>
      <c r="J19" s="89">
        <v>0</v>
      </c>
      <c r="K19" s="70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I19" s="68"/>
      <c r="BJ19" s="68"/>
      <c r="CH19" s="64"/>
      <c r="CI19" s="54" t="s">
        <v>27</v>
      </c>
      <c r="CJ19" s="65" t="e">
        <f>SUM('2015 GP v. NÖ'!#REF!-'2015 GP v. NÖ'!#REF!)</f>
        <v>#REF!</v>
      </c>
      <c r="CK19" s="55" t="s">
        <v>22</v>
      </c>
      <c r="CL19" s="56" t="s">
        <v>28</v>
      </c>
      <c r="CM19" s="57" t="s">
        <v>29</v>
      </c>
      <c r="CN19" s="66" t="s">
        <v>30</v>
      </c>
    </row>
    <row r="20" spans="1:92" ht="18">
      <c r="A20" s="68"/>
      <c r="B20" s="77">
        <v>17</v>
      </c>
      <c r="C20" s="73">
        <v>17</v>
      </c>
      <c r="D20" s="71"/>
      <c r="E20" s="52"/>
      <c r="F20" s="52"/>
      <c r="G20" s="52"/>
      <c r="H20" s="79">
        <f t="shared" si="0"/>
        <v>0</v>
      </c>
      <c r="I20" s="78" t="e">
        <f t="shared" si="1"/>
        <v>#DIV/0!</v>
      </c>
      <c r="J20" s="89">
        <v>0</v>
      </c>
      <c r="K20" s="70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I20" s="68"/>
      <c r="BJ20" s="68"/>
      <c r="CH20" s="64"/>
      <c r="CI20" s="54" t="s">
        <v>27</v>
      </c>
      <c r="CJ20" s="65" t="e">
        <f>SUM('2015 GP v. NÖ'!#REF!-'2015 GP v. NÖ'!#REF!)</f>
        <v>#REF!</v>
      </c>
      <c r="CK20" s="55" t="s">
        <v>22</v>
      </c>
      <c r="CL20" s="56" t="s">
        <v>28</v>
      </c>
      <c r="CM20" s="57" t="s">
        <v>29</v>
      </c>
      <c r="CN20" s="66" t="s">
        <v>30</v>
      </c>
    </row>
    <row r="21" spans="1:92" ht="18">
      <c r="A21" s="68"/>
      <c r="B21" s="77">
        <v>18</v>
      </c>
      <c r="C21" s="4">
        <v>18</v>
      </c>
      <c r="D21" s="72"/>
      <c r="E21" s="53"/>
      <c r="F21" s="53"/>
      <c r="G21" s="53"/>
      <c r="H21" s="79">
        <f t="shared" si="0"/>
        <v>0</v>
      </c>
      <c r="I21" s="78" t="e">
        <f t="shared" si="1"/>
        <v>#DIV/0!</v>
      </c>
      <c r="J21" s="89">
        <v>0</v>
      </c>
      <c r="K21" s="70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I21" s="68"/>
      <c r="BJ21" s="68"/>
      <c r="CH21" s="64"/>
      <c r="CI21" s="54" t="s">
        <v>27</v>
      </c>
      <c r="CJ21" s="65" t="e">
        <f>SUM('2015 GP v. NÖ'!#REF!-'2015 GP v. NÖ'!#REF!)</f>
        <v>#REF!</v>
      </c>
      <c r="CK21" s="55" t="s">
        <v>22</v>
      </c>
      <c r="CL21" s="56" t="s">
        <v>28</v>
      </c>
      <c r="CM21" s="57" t="s">
        <v>29</v>
      </c>
      <c r="CN21" s="66" t="s">
        <v>30</v>
      </c>
    </row>
    <row r="22" spans="1:92" ht="18">
      <c r="A22" s="68"/>
      <c r="B22" s="77">
        <v>19</v>
      </c>
      <c r="C22" s="73">
        <v>19</v>
      </c>
      <c r="D22" s="71"/>
      <c r="E22" s="52"/>
      <c r="F22" s="52"/>
      <c r="G22" s="52"/>
      <c r="H22" s="79">
        <f t="shared" si="0"/>
        <v>0</v>
      </c>
      <c r="I22" s="78" t="e">
        <f t="shared" si="1"/>
        <v>#DIV/0!</v>
      </c>
      <c r="J22" s="89">
        <v>0</v>
      </c>
      <c r="K22" s="70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I22" s="68"/>
      <c r="BJ22" s="68"/>
      <c r="CH22" s="64"/>
      <c r="CI22" s="54" t="s">
        <v>27</v>
      </c>
      <c r="CJ22" s="65" t="e">
        <f>SUM('2015 GP v. NÖ'!#REF!-'2015 GP v. NÖ'!#REF!)</f>
        <v>#REF!</v>
      </c>
      <c r="CK22" s="55" t="s">
        <v>22</v>
      </c>
      <c r="CL22" s="56" t="s">
        <v>28</v>
      </c>
      <c r="CM22" s="57" t="s">
        <v>29</v>
      </c>
      <c r="CN22" s="66" t="s">
        <v>30</v>
      </c>
    </row>
    <row r="23" spans="1:92" ht="18">
      <c r="A23" s="68"/>
      <c r="B23" s="77">
        <v>20</v>
      </c>
      <c r="C23" s="4">
        <v>20</v>
      </c>
      <c r="D23" s="72"/>
      <c r="E23" s="53"/>
      <c r="F23" s="53"/>
      <c r="G23" s="53"/>
      <c r="H23" s="79">
        <f t="shared" si="0"/>
        <v>0</v>
      </c>
      <c r="I23" s="78" t="e">
        <f t="shared" si="1"/>
        <v>#DIV/0!</v>
      </c>
      <c r="J23" s="89">
        <v>0</v>
      </c>
      <c r="K23" s="70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I23" s="68"/>
      <c r="BJ23" s="68"/>
      <c r="CH23" s="64"/>
      <c r="CI23" s="54" t="s">
        <v>27</v>
      </c>
      <c r="CJ23" s="65" t="e">
        <f>SUM('2015 GP v. NÖ'!#REF!-'2015 GP v. NÖ'!#REF!)</f>
        <v>#REF!</v>
      </c>
      <c r="CK23" s="55" t="s">
        <v>22</v>
      </c>
      <c r="CL23" s="56" t="s">
        <v>28</v>
      </c>
      <c r="CM23" s="57" t="s">
        <v>29</v>
      </c>
      <c r="CN23" s="66" t="s">
        <v>30</v>
      </c>
    </row>
    <row r="24" spans="1:92" ht="18">
      <c r="A24" s="68"/>
      <c r="B24" s="77">
        <v>21</v>
      </c>
      <c r="C24" s="73">
        <v>21</v>
      </c>
      <c r="D24" s="71"/>
      <c r="E24" s="52"/>
      <c r="F24" s="52"/>
      <c r="G24" s="52"/>
      <c r="H24" s="79">
        <f t="shared" si="0"/>
        <v>0</v>
      </c>
      <c r="I24" s="78" t="e">
        <f t="shared" si="1"/>
        <v>#DIV/0!</v>
      </c>
      <c r="J24" s="89">
        <v>0</v>
      </c>
      <c r="K24" s="70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I24" s="68"/>
      <c r="BJ24" s="68"/>
      <c r="CH24" s="64"/>
      <c r="CI24" s="54" t="s">
        <v>27</v>
      </c>
      <c r="CJ24" s="65" t="e">
        <f>SUM('2015 GP v. NÖ'!#REF!-'2015 GP v. NÖ'!#REF!)</f>
        <v>#REF!</v>
      </c>
      <c r="CK24" s="55" t="s">
        <v>22</v>
      </c>
      <c r="CL24" s="56" t="s">
        <v>28</v>
      </c>
      <c r="CM24" s="57" t="s">
        <v>29</v>
      </c>
      <c r="CN24" s="66" t="s">
        <v>30</v>
      </c>
    </row>
    <row r="25" spans="1:92" ht="18">
      <c r="A25" s="68"/>
      <c r="B25" s="77">
        <v>22</v>
      </c>
      <c r="C25" s="4">
        <v>22</v>
      </c>
      <c r="D25" s="72"/>
      <c r="E25" s="53"/>
      <c r="F25" s="53"/>
      <c r="G25" s="53"/>
      <c r="H25" s="79">
        <f t="shared" si="0"/>
        <v>0</v>
      </c>
      <c r="I25" s="78" t="e">
        <f t="shared" si="1"/>
        <v>#DIV/0!</v>
      </c>
      <c r="J25" s="89">
        <v>0</v>
      </c>
      <c r="K25" s="70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I25" s="68"/>
      <c r="BJ25" s="68"/>
      <c r="CH25" s="64"/>
      <c r="CI25" s="54" t="s">
        <v>27</v>
      </c>
      <c r="CJ25" s="65" t="e">
        <f>SUM('2015 GP v. NÖ'!#REF!-'2015 GP v. NÖ'!#REF!)</f>
        <v>#REF!</v>
      </c>
      <c r="CK25" s="55" t="s">
        <v>22</v>
      </c>
      <c r="CL25" s="56" t="s">
        <v>28</v>
      </c>
      <c r="CM25" s="57" t="s">
        <v>29</v>
      </c>
      <c r="CN25" s="66" t="s">
        <v>30</v>
      </c>
    </row>
    <row r="26" spans="1:92" ht="18">
      <c r="A26" s="68"/>
      <c r="B26" s="77">
        <v>23</v>
      </c>
      <c r="C26" s="73">
        <v>23</v>
      </c>
      <c r="D26" s="71"/>
      <c r="E26" s="52"/>
      <c r="F26" s="52"/>
      <c r="G26" s="52"/>
      <c r="H26" s="79">
        <f t="shared" si="0"/>
        <v>0</v>
      </c>
      <c r="I26" s="78" t="e">
        <f t="shared" si="1"/>
        <v>#DIV/0!</v>
      </c>
      <c r="J26" s="89">
        <v>0</v>
      </c>
      <c r="K26" s="70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I26" s="68"/>
      <c r="BJ26" s="68"/>
      <c r="CH26" s="64"/>
      <c r="CI26" s="54" t="s">
        <v>27</v>
      </c>
      <c r="CJ26" s="65" t="e">
        <f>SUM('2015 GP v. NÖ'!#REF!-'2015 GP v. NÖ'!#REF!)</f>
        <v>#REF!</v>
      </c>
      <c r="CK26" s="55" t="s">
        <v>22</v>
      </c>
      <c r="CL26" s="56" t="s">
        <v>28</v>
      </c>
      <c r="CM26" s="57" t="s">
        <v>29</v>
      </c>
      <c r="CN26" s="66" t="s">
        <v>30</v>
      </c>
    </row>
    <row r="27" spans="1:92" ht="18">
      <c r="A27" s="68"/>
      <c r="B27" s="77">
        <v>24</v>
      </c>
      <c r="C27" s="4">
        <v>24</v>
      </c>
      <c r="D27" s="72"/>
      <c r="E27" s="53"/>
      <c r="F27" s="53"/>
      <c r="G27" s="53"/>
      <c r="H27" s="79">
        <f t="shared" si="0"/>
        <v>0</v>
      </c>
      <c r="I27" s="78" t="e">
        <f t="shared" si="1"/>
        <v>#DIV/0!</v>
      </c>
      <c r="J27" s="89">
        <v>0</v>
      </c>
      <c r="K27" s="70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I27" s="68"/>
      <c r="BJ27" s="68"/>
      <c r="CH27" s="64"/>
      <c r="CI27" s="54" t="s">
        <v>27</v>
      </c>
      <c r="CJ27" s="65" t="e">
        <f>SUM('2015 GP v. NÖ'!#REF!-'2015 GP v. NÖ'!#REF!)</f>
        <v>#REF!</v>
      </c>
      <c r="CK27" s="55" t="s">
        <v>22</v>
      </c>
      <c r="CL27" s="56" t="s">
        <v>28</v>
      </c>
      <c r="CM27" s="57" t="s">
        <v>29</v>
      </c>
      <c r="CN27" s="66" t="s">
        <v>30</v>
      </c>
    </row>
    <row r="28" spans="1:92" ht="18">
      <c r="A28" s="68"/>
      <c r="B28" s="77">
        <v>25</v>
      </c>
      <c r="C28" s="73">
        <v>25</v>
      </c>
      <c r="D28" s="71"/>
      <c r="E28" s="52"/>
      <c r="F28" s="52"/>
      <c r="G28" s="52"/>
      <c r="H28" s="79">
        <f t="shared" si="0"/>
        <v>0</v>
      </c>
      <c r="I28" s="78" t="e">
        <f t="shared" si="1"/>
        <v>#DIV/0!</v>
      </c>
      <c r="J28" s="89">
        <v>0</v>
      </c>
      <c r="K28" s="70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I28" s="68"/>
      <c r="BJ28" s="68"/>
      <c r="CH28" s="64"/>
      <c r="CI28" s="54" t="s">
        <v>27</v>
      </c>
      <c r="CJ28" s="65" t="e">
        <f>SUM('2015 GP v. NÖ'!#REF!-'2015 GP v. NÖ'!#REF!)</f>
        <v>#REF!</v>
      </c>
      <c r="CK28" s="55" t="s">
        <v>22</v>
      </c>
      <c r="CL28" s="56" t="s">
        <v>28</v>
      </c>
      <c r="CM28" s="57" t="s">
        <v>29</v>
      </c>
      <c r="CN28" s="66" t="s">
        <v>30</v>
      </c>
    </row>
    <row r="29" spans="1:92" ht="18">
      <c r="A29" s="68"/>
      <c r="B29" s="77">
        <v>26</v>
      </c>
      <c r="C29" s="4">
        <v>26</v>
      </c>
      <c r="D29" s="72"/>
      <c r="E29" s="53"/>
      <c r="F29" s="53"/>
      <c r="G29" s="53"/>
      <c r="H29" s="79">
        <f t="shared" si="0"/>
        <v>0</v>
      </c>
      <c r="I29" s="78" t="e">
        <f t="shared" si="1"/>
        <v>#DIV/0!</v>
      </c>
      <c r="J29" s="89">
        <v>0</v>
      </c>
      <c r="K29" s="70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I29" s="68"/>
      <c r="BJ29" s="68"/>
      <c r="CH29" s="64"/>
      <c r="CI29" s="54" t="s">
        <v>27</v>
      </c>
      <c r="CJ29" s="65" t="e">
        <f>SUM('2015 GP v. NÖ'!#REF!-'2015 GP v. NÖ'!#REF!)</f>
        <v>#REF!</v>
      </c>
      <c r="CK29" s="55" t="s">
        <v>22</v>
      </c>
      <c r="CL29" s="56" t="s">
        <v>28</v>
      </c>
      <c r="CM29" s="57" t="s">
        <v>29</v>
      </c>
      <c r="CN29" s="66" t="s">
        <v>30</v>
      </c>
    </row>
    <row r="30" spans="1:92" ht="18">
      <c r="A30" s="68"/>
      <c r="B30" s="77">
        <v>27</v>
      </c>
      <c r="C30" s="73">
        <v>27</v>
      </c>
      <c r="D30" s="71"/>
      <c r="E30" s="52"/>
      <c r="F30" s="52"/>
      <c r="G30" s="52"/>
      <c r="H30" s="79">
        <f t="shared" si="0"/>
        <v>0</v>
      </c>
      <c r="I30" s="78" t="e">
        <f t="shared" si="1"/>
        <v>#DIV/0!</v>
      </c>
      <c r="J30" s="89">
        <v>0</v>
      </c>
      <c r="K30" s="70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I30" s="68"/>
      <c r="BJ30" s="68"/>
      <c r="CH30" s="64"/>
      <c r="CI30" s="54" t="s">
        <v>27</v>
      </c>
      <c r="CJ30" s="65" t="e">
        <f>SUM('2015 GP v. NÖ'!#REF!-'2015 GP v. NÖ'!#REF!)</f>
        <v>#REF!</v>
      </c>
      <c r="CK30" s="55" t="s">
        <v>22</v>
      </c>
      <c r="CL30" s="56" t="s">
        <v>28</v>
      </c>
      <c r="CM30" s="57" t="s">
        <v>29</v>
      </c>
      <c r="CN30" s="66" t="s">
        <v>30</v>
      </c>
    </row>
    <row r="31" spans="1:92" ht="18">
      <c r="A31" s="68"/>
      <c r="B31" s="77">
        <v>28</v>
      </c>
      <c r="C31" s="4">
        <v>28</v>
      </c>
      <c r="D31" s="72"/>
      <c r="E31" s="53"/>
      <c r="F31" s="53"/>
      <c r="G31" s="53"/>
      <c r="H31" s="79">
        <f t="shared" si="0"/>
        <v>0</v>
      </c>
      <c r="I31" s="78" t="e">
        <f t="shared" si="1"/>
        <v>#DIV/0!</v>
      </c>
      <c r="J31" s="89">
        <v>0</v>
      </c>
      <c r="K31" s="70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I31" s="68"/>
      <c r="BJ31" s="68"/>
      <c r="CH31" s="64"/>
      <c r="CI31" s="54" t="s">
        <v>27</v>
      </c>
      <c r="CJ31" s="65" t="e">
        <f>SUM('2015 GP v. NÖ'!#REF!-'2015 GP v. NÖ'!#REF!)</f>
        <v>#REF!</v>
      </c>
      <c r="CK31" s="55" t="s">
        <v>22</v>
      </c>
      <c r="CL31" s="56" t="s">
        <v>28</v>
      </c>
      <c r="CM31" s="57" t="s">
        <v>29</v>
      </c>
      <c r="CN31" s="66" t="s">
        <v>30</v>
      </c>
    </row>
    <row r="32" spans="1:92" ht="18">
      <c r="A32" s="68"/>
      <c r="B32" s="77">
        <v>29</v>
      </c>
      <c r="C32" s="73">
        <v>29</v>
      </c>
      <c r="D32" s="71"/>
      <c r="E32" s="52"/>
      <c r="F32" s="52"/>
      <c r="G32" s="52"/>
      <c r="H32" s="79">
        <f t="shared" si="0"/>
        <v>0</v>
      </c>
      <c r="I32" s="78" t="e">
        <f t="shared" si="1"/>
        <v>#DIV/0!</v>
      </c>
      <c r="J32" s="89">
        <v>0</v>
      </c>
      <c r="K32" s="70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I32" s="68"/>
      <c r="BJ32" s="68"/>
      <c r="CH32" s="64"/>
      <c r="CI32" s="54" t="s">
        <v>27</v>
      </c>
      <c r="CJ32" s="65" t="e">
        <f>SUM('2015 GP v. NÖ'!#REF!-'2015 GP v. NÖ'!#REF!)</f>
        <v>#REF!</v>
      </c>
      <c r="CK32" s="55" t="s">
        <v>22</v>
      </c>
      <c r="CL32" s="56" t="s">
        <v>28</v>
      </c>
      <c r="CM32" s="57" t="s">
        <v>29</v>
      </c>
      <c r="CN32" s="66" t="s">
        <v>30</v>
      </c>
    </row>
    <row r="33" spans="1:92" ht="18">
      <c r="A33" s="68"/>
      <c r="B33" s="77">
        <v>30</v>
      </c>
      <c r="C33" s="4">
        <v>30</v>
      </c>
      <c r="D33" s="72"/>
      <c r="E33" s="53"/>
      <c r="F33" s="53"/>
      <c r="G33" s="53"/>
      <c r="H33" s="79">
        <f t="shared" si="0"/>
        <v>0</v>
      </c>
      <c r="I33" s="78" t="e">
        <f t="shared" si="1"/>
        <v>#DIV/0!</v>
      </c>
      <c r="J33" s="89">
        <v>0</v>
      </c>
      <c r="K33" s="7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I33" s="68"/>
      <c r="BJ33" s="68"/>
      <c r="CH33" s="64"/>
      <c r="CI33" s="54" t="s">
        <v>27</v>
      </c>
      <c r="CJ33" s="65" t="e">
        <f>SUM('2015 GP v. NÖ'!#REF!-'2015 GP v. NÖ'!#REF!)</f>
        <v>#REF!</v>
      </c>
      <c r="CK33" s="55" t="s">
        <v>22</v>
      </c>
      <c r="CL33" s="56" t="s">
        <v>28</v>
      </c>
      <c r="CM33" s="57" t="s">
        <v>29</v>
      </c>
      <c r="CN33" s="66" t="s">
        <v>30</v>
      </c>
    </row>
    <row r="34" spans="1:92" ht="18">
      <c r="A34" s="68"/>
      <c r="B34" s="77">
        <v>31</v>
      </c>
      <c r="C34" s="73">
        <v>31</v>
      </c>
      <c r="D34" s="71"/>
      <c r="E34" s="52"/>
      <c r="F34" s="52"/>
      <c r="G34" s="52"/>
      <c r="H34" s="79">
        <f t="shared" si="0"/>
        <v>0</v>
      </c>
      <c r="I34" s="78" t="e">
        <f t="shared" si="1"/>
        <v>#DIV/0!</v>
      </c>
      <c r="J34" s="89">
        <v>0</v>
      </c>
      <c r="K34" s="7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I34" s="68"/>
      <c r="BJ34" s="68"/>
      <c r="CH34" s="64"/>
      <c r="CI34" s="54" t="s">
        <v>27</v>
      </c>
      <c r="CJ34" s="65" t="e">
        <f>SUM('2015 GP v. NÖ'!#REF!-'2015 GP v. NÖ'!#REF!)</f>
        <v>#REF!</v>
      </c>
      <c r="CK34" s="55" t="s">
        <v>22</v>
      </c>
      <c r="CL34" s="56" t="s">
        <v>28</v>
      </c>
      <c r="CM34" s="57" t="s">
        <v>29</v>
      </c>
      <c r="CN34" s="66" t="s">
        <v>30</v>
      </c>
    </row>
    <row r="35" spans="1:92" ht="18">
      <c r="A35" s="68"/>
      <c r="B35" s="77">
        <v>32</v>
      </c>
      <c r="C35" s="4">
        <v>32</v>
      </c>
      <c r="D35" s="72"/>
      <c r="E35" s="53"/>
      <c r="F35" s="53"/>
      <c r="G35" s="53"/>
      <c r="H35" s="79">
        <f t="shared" si="0"/>
        <v>0</v>
      </c>
      <c r="I35" s="78" t="e">
        <f t="shared" si="1"/>
        <v>#DIV/0!</v>
      </c>
      <c r="J35" s="89">
        <v>0</v>
      </c>
      <c r="K35" s="70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I35" s="68"/>
      <c r="BJ35" s="68"/>
      <c r="CH35" s="64"/>
      <c r="CI35" s="54" t="s">
        <v>27</v>
      </c>
      <c r="CJ35" s="65" t="e">
        <f>SUM('2015 GP v. NÖ'!#REF!-'2015 GP v. NÖ'!#REF!)</f>
        <v>#REF!</v>
      </c>
      <c r="CK35" s="55" t="s">
        <v>22</v>
      </c>
      <c r="CL35" s="56" t="s">
        <v>28</v>
      </c>
      <c r="CM35" s="57" t="s">
        <v>29</v>
      </c>
      <c r="CN35" s="66" t="s">
        <v>30</v>
      </c>
    </row>
    <row r="36" spans="1:92" ht="18">
      <c r="A36" s="68"/>
      <c r="B36" s="77">
        <v>33</v>
      </c>
      <c r="C36" s="73">
        <v>33</v>
      </c>
      <c r="D36" s="71"/>
      <c r="E36" s="52"/>
      <c r="F36" s="52"/>
      <c r="G36" s="52"/>
      <c r="H36" s="79">
        <f aca="true" t="shared" si="2" ref="H36:H53">SUM(D36:G36)</f>
        <v>0</v>
      </c>
      <c r="I36" s="78" t="e">
        <f aca="true" t="shared" si="3" ref="I36:I53">AVERAGE(D36:G36)</f>
        <v>#DIV/0!</v>
      </c>
      <c r="J36" s="89">
        <v>0</v>
      </c>
      <c r="K36" s="7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I36" s="68"/>
      <c r="BJ36" s="68"/>
      <c r="CH36" s="64"/>
      <c r="CI36" s="54" t="s">
        <v>27</v>
      </c>
      <c r="CJ36" s="65" t="e">
        <f>SUM('2015 GP v. NÖ'!#REF!-'2015 GP v. NÖ'!#REF!)</f>
        <v>#REF!</v>
      </c>
      <c r="CK36" s="55" t="s">
        <v>22</v>
      </c>
      <c r="CL36" s="56" t="s">
        <v>28</v>
      </c>
      <c r="CM36" s="57" t="s">
        <v>29</v>
      </c>
      <c r="CN36" s="66" t="s">
        <v>30</v>
      </c>
    </row>
    <row r="37" spans="1:92" ht="18">
      <c r="A37" s="68"/>
      <c r="B37" s="77">
        <v>34</v>
      </c>
      <c r="C37" s="4">
        <v>34</v>
      </c>
      <c r="D37" s="72"/>
      <c r="E37" s="53"/>
      <c r="F37" s="53"/>
      <c r="G37" s="53"/>
      <c r="H37" s="79">
        <f t="shared" si="2"/>
        <v>0</v>
      </c>
      <c r="I37" s="78" t="e">
        <f t="shared" si="3"/>
        <v>#DIV/0!</v>
      </c>
      <c r="J37" s="89">
        <v>0</v>
      </c>
      <c r="K37" s="70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I37" s="68"/>
      <c r="BJ37" s="68"/>
      <c r="CH37" s="64"/>
      <c r="CI37" s="54" t="s">
        <v>27</v>
      </c>
      <c r="CJ37" s="65" t="e">
        <f>SUM('2015 GP v. NÖ'!#REF!-'2015 GP v. NÖ'!#REF!)</f>
        <v>#REF!</v>
      </c>
      <c r="CK37" s="55" t="s">
        <v>22</v>
      </c>
      <c r="CL37" s="56" t="s">
        <v>28</v>
      </c>
      <c r="CM37" s="57" t="s">
        <v>29</v>
      </c>
      <c r="CN37" s="66" t="s">
        <v>30</v>
      </c>
    </row>
    <row r="38" spans="1:92" ht="18">
      <c r="A38" s="68"/>
      <c r="B38" s="77">
        <v>35</v>
      </c>
      <c r="C38" s="73">
        <v>35</v>
      </c>
      <c r="D38" s="71"/>
      <c r="E38" s="52"/>
      <c r="F38" s="52"/>
      <c r="G38" s="52"/>
      <c r="H38" s="79">
        <f t="shared" si="2"/>
        <v>0</v>
      </c>
      <c r="I38" s="78" t="e">
        <f t="shared" si="3"/>
        <v>#DIV/0!</v>
      </c>
      <c r="J38" s="89">
        <v>0</v>
      </c>
      <c r="K38" s="7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I38" s="68"/>
      <c r="BJ38" s="68"/>
      <c r="CH38" s="64"/>
      <c r="CI38" s="54" t="s">
        <v>27</v>
      </c>
      <c r="CJ38" s="65" t="e">
        <f>SUM('2015 GP v. NÖ'!#REF!-'2015 GP v. NÖ'!#REF!)</f>
        <v>#REF!</v>
      </c>
      <c r="CK38" s="55" t="s">
        <v>22</v>
      </c>
      <c r="CL38" s="56" t="s">
        <v>28</v>
      </c>
      <c r="CM38" s="57" t="s">
        <v>29</v>
      </c>
      <c r="CN38" s="66" t="s">
        <v>30</v>
      </c>
    </row>
    <row r="39" spans="1:92" ht="18">
      <c r="A39" s="68"/>
      <c r="B39" s="77">
        <v>36</v>
      </c>
      <c r="C39" s="4">
        <v>36</v>
      </c>
      <c r="D39" s="72"/>
      <c r="E39" s="53"/>
      <c r="F39" s="53"/>
      <c r="G39" s="53"/>
      <c r="H39" s="79">
        <f t="shared" si="2"/>
        <v>0</v>
      </c>
      <c r="I39" s="78" t="e">
        <f t="shared" si="3"/>
        <v>#DIV/0!</v>
      </c>
      <c r="J39" s="89">
        <v>0</v>
      </c>
      <c r="K39" s="70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I39" s="68"/>
      <c r="BJ39" s="68"/>
      <c r="CH39" s="64"/>
      <c r="CI39" s="54" t="s">
        <v>27</v>
      </c>
      <c r="CJ39" s="65" t="e">
        <f>SUM('2015 GP v. NÖ'!#REF!-'2015 GP v. NÖ'!#REF!)</f>
        <v>#REF!</v>
      </c>
      <c r="CK39" s="55" t="s">
        <v>22</v>
      </c>
      <c r="CL39" s="56" t="s">
        <v>28</v>
      </c>
      <c r="CM39" s="57" t="s">
        <v>29</v>
      </c>
      <c r="CN39" s="66" t="s">
        <v>30</v>
      </c>
    </row>
    <row r="40" spans="1:92" ht="18">
      <c r="A40" s="68"/>
      <c r="B40" s="77">
        <v>37</v>
      </c>
      <c r="C40" s="73">
        <v>37</v>
      </c>
      <c r="D40" s="71"/>
      <c r="E40" s="52"/>
      <c r="F40" s="52"/>
      <c r="G40" s="52"/>
      <c r="H40" s="79">
        <f t="shared" si="2"/>
        <v>0</v>
      </c>
      <c r="I40" s="78" t="e">
        <f t="shared" si="3"/>
        <v>#DIV/0!</v>
      </c>
      <c r="J40" s="89">
        <v>0</v>
      </c>
      <c r="K40" s="7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I40" s="68"/>
      <c r="BJ40" s="68"/>
      <c r="CH40" s="64"/>
      <c r="CI40" s="54" t="s">
        <v>27</v>
      </c>
      <c r="CJ40" s="65" t="e">
        <f>SUM('2015 GP v. NÖ'!#REF!-'2015 GP v. NÖ'!#REF!)</f>
        <v>#REF!</v>
      </c>
      <c r="CK40" s="55" t="s">
        <v>22</v>
      </c>
      <c r="CL40" s="56" t="s">
        <v>28</v>
      </c>
      <c r="CM40" s="57" t="s">
        <v>29</v>
      </c>
      <c r="CN40" s="66" t="s">
        <v>30</v>
      </c>
    </row>
    <row r="41" spans="1:92" ht="18">
      <c r="A41" s="68"/>
      <c r="B41" s="77">
        <v>38</v>
      </c>
      <c r="C41" s="4">
        <v>38</v>
      </c>
      <c r="D41" s="72"/>
      <c r="E41" s="53"/>
      <c r="F41" s="53"/>
      <c r="G41" s="53"/>
      <c r="H41" s="79">
        <f t="shared" si="2"/>
        <v>0</v>
      </c>
      <c r="I41" s="78" t="e">
        <f t="shared" si="3"/>
        <v>#DIV/0!</v>
      </c>
      <c r="J41" s="89">
        <v>0</v>
      </c>
      <c r="K41" s="7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I41" s="68"/>
      <c r="BJ41" s="68"/>
      <c r="CH41" s="64"/>
      <c r="CI41" s="54" t="s">
        <v>27</v>
      </c>
      <c r="CJ41" s="65" t="e">
        <f>SUM('2015 GP v. NÖ'!#REF!-'2015 GP v. NÖ'!#REF!)</f>
        <v>#REF!</v>
      </c>
      <c r="CK41" s="55" t="s">
        <v>22</v>
      </c>
      <c r="CL41" s="56" t="s">
        <v>28</v>
      </c>
      <c r="CM41" s="57" t="s">
        <v>29</v>
      </c>
      <c r="CN41" s="66" t="s">
        <v>30</v>
      </c>
    </row>
    <row r="42" spans="1:92" ht="18">
      <c r="A42" s="68"/>
      <c r="B42" s="77">
        <v>39</v>
      </c>
      <c r="C42" s="73">
        <v>39</v>
      </c>
      <c r="D42" s="71"/>
      <c r="E42" s="52"/>
      <c r="F42" s="52"/>
      <c r="G42" s="52"/>
      <c r="H42" s="79">
        <f t="shared" si="2"/>
        <v>0</v>
      </c>
      <c r="I42" s="78" t="e">
        <f t="shared" si="3"/>
        <v>#DIV/0!</v>
      </c>
      <c r="J42" s="89">
        <v>0</v>
      </c>
      <c r="K42" s="70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I42" s="68"/>
      <c r="BJ42" s="68"/>
      <c r="CH42" s="64"/>
      <c r="CI42" s="54" t="s">
        <v>27</v>
      </c>
      <c r="CJ42" s="65" t="e">
        <f>SUM('2015 GP v. NÖ'!#REF!-'2015 GP v. NÖ'!#REF!)</f>
        <v>#REF!</v>
      </c>
      <c r="CK42" s="55" t="s">
        <v>22</v>
      </c>
      <c r="CL42" s="56" t="s">
        <v>28</v>
      </c>
      <c r="CM42" s="57" t="s">
        <v>29</v>
      </c>
      <c r="CN42" s="66" t="s">
        <v>30</v>
      </c>
    </row>
    <row r="43" spans="1:92" ht="18">
      <c r="A43" s="68"/>
      <c r="B43" s="77">
        <v>40</v>
      </c>
      <c r="C43" s="4">
        <v>40</v>
      </c>
      <c r="D43" s="72"/>
      <c r="E43" s="53"/>
      <c r="F43" s="53"/>
      <c r="G43" s="53"/>
      <c r="H43" s="79">
        <f t="shared" si="2"/>
        <v>0</v>
      </c>
      <c r="I43" s="78" t="e">
        <f t="shared" si="3"/>
        <v>#DIV/0!</v>
      </c>
      <c r="J43" s="89">
        <v>0</v>
      </c>
      <c r="K43" s="70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I43" s="68"/>
      <c r="BJ43" s="68"/>
      <c r="CH43" s="64"/>
      <c r="CI43" s="54" t="s">
        <v>27</v>
      </c>
      <c r="CJ43" s="65" t="e">
        <f>SUM('2015 GP v. NÖ'!#REF!-'2015 GP v. NÖ'!#REF!)</f>
        <v>#REF!</v>
      </c>
      <c r="CK43" s="55" t="s">
        <v>22</v>
      </c>
      <c r="CL43" s="56" t="s">
        <v>28</v>
      </c>
      <c r="CM43" s="57" t="s">
        <v>29</v>
      </c>
      <c r="CN43" s="66" t="s">
        <v>30</v>
      </c>
    </row>
    <row r="44" spans="1:92" ht="18">
      <c r="A44" s="68"/>
      <c r="B44" s="77">
        <v>41</v>
      </c>
      <c r="C44" s="73">
        <v>41</v>
      </c>
      <c r="D44" s="71"/>
      <c r="E44" s="52"/>
      <c r="F44" s="52"/>
      <c r="G44" s="52"/>
      <c r="H44" s="79">
        <f t="shared" si="2"/>
        <v>0</v>
      </c>
      <c r="I44" s="78" t="e">
        <f t="shared" si="3"/>
        <v>#DIV/0!</v>
      </c>
      <c r="J44" s="89">
        <v>0</v>
      </c>
      <c r="K44" s="70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I44" s="68"/>
      <c r="BJ44" s="68"/>
      <c r="CH44" s="64"/>
      <c r="CI44" s="54" t="s">
        <v>27</v>
      </c>
      <c r="CJ44" s="65" t="e">
        <f>SUM('2015 GP v. NÖ'!#REF!-'2015 GP v. NÖ'!#REF!)</f>
        <v>#REF!</v>
      </c>
      <c r="CK44" s="55" t="s">
        <v>22</v>
      </c>
      <c r="CL44" s="56" t="s">
        <v>28</v>
      </c>
      <c r="CM44" s="57" t="s">
        <v>29</v>
      </c>
      <c r="CN44" s="66" t="s">
        <v>30</v>
      </c>
    </row>
    <row r="45" spans="1:92" ht="18">
      <c r="A45" s="68"/>
      <c r="B45" s="77">
        <v>42</v>
      </c>
      <c r="C45" s="4">
        <v>42</v>
      </c>
      <c r="D45" s="72"/>
      <c r="E45" s="53"/>
      <c r="F45" s="53"/>
      <c r="G45" s="53"/>
      <c r="H45" s="79">
        <f t="shared" si="2"/>
        <v>0</v>
      </c>
      <c r="I45" s="78" t="e">
        <f t="shared" si="3"/>
        <v>#DIV/0!</v>
      </c>
      <c r="J45" s="89">
        <v>0</v>
      </c>
      <c r="K45" s="70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I45" s="68"/>
      <c r="BJ45" s="68"/>
      <c r="CH45" s="64"/>
      <c r="CI45" s="54" t="s">
        <v>27</v>
      </c>
      <c r="CJ45" s="65" t="e">
        <f>SUM('2015 GP v. NÖ'!#REF!-'2015 GP v. NÖ'!#REF!)</f>
        <v>#REF!</v>
      </c>
      <c r="CK45" s="55" t="s">
        <v>22</v>
      </c>
      <c r="CL45" s="56" t="s">
        <v>28</v>
      </c>
      <c r="CM45" s="57" t="s">
        <v>29</v>
      </c>
      <c r="CN45" s="66" t="s">
        <v>30</v>
      </c>
    </row>
    <row r="46" spans="1:92" ht="18">
      <c r="A46" s="68"/>
      <c r="B46" s="77">
        <v>43</v>
      </c>
      <c r="C46" s="73">
        <v>43</v>
      </c>
      <c r="D46" s="71"/>
      <c r="E46" s="52"/>
      <c r="F46" s="52"/>
      <c r="G46" s="52"/>
      <c r="H46" s="79">
        <f t="shared" si="2"/>
        <v>0</v>
      </c>
      <c r="I46" s="78" t="e">
        <f t="shared" si="3"/>
        <v>#DIV/0!</v>
      </c>
      <c r="J46" s="89">
        <v>0</v>
      </c>
      <c r="K46" s="70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I46" s="68"/>
      <c r="BJ46" s="68"/>
      <c r="CH46" s="64"/>
      <c r="CI46" s="54" t="s">
        <v>27</v>
      </c>
      <c r="CJ46" s="65" t="e">
        <f>SUM('2015 GP v. NÖ'!#REF!-'2015 GP v. NÖ'!#REF!)</f>
        <v>#REF!</v>
      </c>
      <c r="CK46" s="55" t="s">
        <v>22</v>
      </c>
      <c r="CL46" s="56" t="s">
        <v>28</v>
      </c>
      <c r="CM46" s="57" t="s">
        <v>29</v>
      </c>
      <c r="CN46" s="66" t="s">
        <v>30</v>
      </c>
    </row>
    <row r="47" spans="1:92" ht="18">
      <c r="A47" s="68"/>
      <c r="B47" s="77">
        <v>44</v>
      </c>
      <c r="C47" s="4">
        <v>44</v>
      </c>
      <c r="D47" s="72"/>
      <c r="E47" s="53"/>
      <c r="F47" s="53"/>
      <c r="G47" s="53"/>
      <c r="H47" s="79">
        <f t="shared" si="2"/>
        <v>0</v>
      </c>
      <c r="I47" s="78" t="e">
        <f t="shared" si="3"/>
        <v>#DIV/0!</v>
      </c>
      <c r="J47" s="89">
        <v>0</v>
      </c>
      <c r="K47" s="70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I47" s="68"/>
      <c r="BJ47" s="68"/>
      <c r="CH47" s="64"/>
      <c r="CI47" s="54" t="s">
        <v>27</v>
      </c>
      <c r="CJ47" s="65" t="e">
        <f>SUM('2015 GP v. NÖ'!#REF!-'2015 GP v. NÖ'!#REF!)</f>
        <v>#REF!</v>
      </c>
      <c r="CK47" s="55" t="s">
        <v>22</v>
      </c>
      <c r="CL47" s="56" t="s">
        <v>28</v>
      </c>
      <c r="CM47" s="57" t="s">
        <v>29</v>
      </c>
      <c r="CN47" s="66" t="s">
        <v>30</v>
      </c>
    </row>
    <row r="48" spans="1:92" ht="18">
      <c r="A48" s="68"/>
      <c r="B48" s="77">
        <v>45</v>
      </c>
      <c r="C48" s="73">
        <v>45</v>
      </c>
      <c r="D48" s="71"/>
      <c r="E48" s="52"/>
      <c r="F48" s="52"/>
      <c r="G48" s="52"/>
      <c r="H48" s="79">
        <f t="shared" si="2"/>
        <v>0</v>
      </c>
      <c r="I48" s="78" t="e">
        <f t="shared" si="3"/>
        <v>#DIV/0!</v>
      </c>
      <c r="J48" s="89">
        <v>0</v>
      </c>
      <c r="K48" s="70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I48" s="68"/>
      <c r="BJ48" s="68"/>
      <c r="CH48" s="64"/>
      <c r="CI48" s="54" t="s">
        <v>27</v>
      </c>
      <c r="CJ48" s="65" t="e">
        <f>SUM('2015 GP v. NÖ'!#REF!-'2015 GP v. NÖ'!#REF!)</f>
        <v>#REF!</v>
      </c>
      <c r="CK48" s="55" t="s">
        <v>22</v>
      </c>
      <c r="CL48" s="56" t="s">
        <v>28</v>
      </c>
      <c r="CM48" s="57" t="s">
        <v>29</v>
      </c>
      <c r="CN48" s="66" t="s">
        <v>30</v>
      </c>
    </row>
    <row r="49" spans="1:92" ht="18">
      <c r="A49" s="68"/>
      <c r="B49" s="77">
        <v>46</v>
      </c>
      <c r="C49" s="4">
        <v>46</v>
      </c>
      <c r="D49" s="72"/>
      <c r="E49" s="53"/>
      <c r="F49" s="53"/>
      <c r="G49" s="53"/>
      <c r="H49" s="79">
        <f t="shared" si="2"/>
        <v>0</v>
      </c>
      <c r="I49" s="78" t="e">
        <f t="shared" si="3"/>
        <v>#DIV/0!</v>
      </c>
      <c r="J49" s="89">
        <v>0</v>
      </c>
      <c r="K49" s="7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I49" s="68"/>
      <c r="BJ49" s="68"/>
      <c r="CH49" s="64"/>
      <c r="CI49" s="54" t="s">
        <v>27</v>
      </c>
      <c r="CJ49" s="65" t="e">
        <f>SUM('2015 GP v. NÖ'!#REF!-'2015 GP v. NÖ'!#REF!)</f>
        <v>#REF!</v>
      </c>
      <c r="CK49" s="55" t="s">
        <v>22</v>
      </c>
      <c r="CL49" s="56" t="s">
        <v>28</v>
      </c>
      <c r="CM49" s="57" t="s">
        <v>29</v>
      </c>
      <c r="CN49" s="66" t="s">
        <v>30</v>
      </c>
    </row>
    <row r="50" spans="1:92" ht="18">
      <c r="A50" s="68"/>
      <c r="B50" s="77">
        <v>47</v>
      </c>
      <c r="C50" s="73">
        <v>47</v>
      </c>
      <c r="D50" s="71"/>
      <c r="E50" s="52"/>
      <c r="F50" s="52"/>
      <c r="G50" s="52"/>
      <c r="H50" s="79">
        <f t="shared" si="2"/>
        <v>0</v>
      </c>
      <c r="I50" s="78" t="e">
        <f t="shared" si="3"/>
        <v>#DIV/0!</v>
      </c>
      <c r="J50" s="89">
        <v>0</v>
      </c>
      <c r="K50" s="70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I50" s="68"/>
      <c r="BJ50" s="68"/>
      <c r="CH50" s="64"/>
      <c r="CI50" s="54" t="s">
        <v>27</v>
      </c>
      <c r="CJ50" s="65" t="e">
        <f>SUM('2015 GP v. NÖ'!#REF!-'2015 GP v. NÖ'!#REF!)</f>
        <v>#REF!</v>
      </c>
      <c r="CK50" s="55" t="s">
        <v>22</v>
      </c>
      <c r="CL50" s="56" t="s">
        <v>28</v>
      </c>
      <c r="CM50" s="57" t="s">
        <v>29</v>
      </c>
      <c r="CN50" s="66" t="s">
        <v>30</v>
      </c>
    </row>
    <row r="51" spans="1:92" ht="18">
      <c r="A51" s="68"/>
      <c r="B51" s="77">
        <v>48</v>
      </c>
      <c r="C51" s="4">
        <v>48</v>
      </c>
      <c r="D51" s="72"/>
      <c r="E51" s="53"/>
      <c r="F51" s="53"/>
      <c r="G51" s="53"/>
      <c r="H51" s="79">
        <f t="shared" si="2"/>
        <v>0</v>
      </c>
      <c r="I51" s="78" t="e">
        <f t="shared" si="3"/>
        <v>#DIV/0!</v>
      </c>
      <c r="J51" s="89">
        <v>0</v>
      </c>
      <c r="K51" s="70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I51" s="68"/>
      <c r="BJ51" s="68"/>
      <c r="CH51" s="64"/>
      <c r="CI51" s="54" t="s">
        <v>27</v>
      </c>
      <c r="CJ51" s="65" t="e">
        <f>SUM('2015 GP v. NÖ'!#REF!-'2015 GP v. NÖ'!#REF!)</f>
        <v>#REF!</v>
      </c>
      <c r="CK51" s="55" t="s">
        <v>22</v>
      </c>
      <c r="CL51" s="56" t="s">
        <v>28</v>
      </c>
      <c r="CM51" s="57" t="s">
        <v>29</v>
      </c>
      <c r="CN51" s="66" t="s">
        <v>30</v>
      </c>
    </row>
    <row r="52" spans="1:92" ht="18">
      <c r="A52" s="68"/>
      <c r="B52" s="77">
        <v>49</v>
      </c>
      <c r="C52" s="73">
        <v>49</v>
      </c>
      <c r="D52" s="71"/>
      <c r="E52" s="52"/>
      <c r="F52" s="52"/>
      <c r="G52" s="52"/>
      <c r="H52" s="79">
        <f t="shared" si="2"/>
        <v>0</v>
      </c>
      <c r="I52" s="78" t="e">
        <f t="shared" si="3"/>
        <v>#DIV/0!</v>
      </c>
      <c r="J52" s="89">
        <v>0</v>
      </c>
      <c r="K52" s="70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I52" s="68"/>
      <c r="BJ52" s="68"/>
      <c r="CH52" s="64"/>
      <c r="CI52" s="54" t="s">
        <v>27</v>
      </c>
      <c r="CJ52" s="65" t="e">
        <f>SUM('2015 GP v. NÖ'!#REF!-'2015 GP v. NÖ'!#REF!)</f>
        <v>#REF!</v>
      </c>
      <c r="CK52" s="55" t="s">
        <v>22</v>
      </c>
      <c r="CL52" s="56" t="s">
        <v>28</v>
      </c>
      <c r="CM52" s="57" t="s">
        <v>29</v>
      </c>
      <c r="CN52" s="66" t="s">
        <v>30</v>
      </c>
    </row>
    <row r="53" spans="1:92" ht="18.75" thickBot="1">
      <c r="A53" s="68"/>
      <c r="B53" s="92">
        <v>50</v>
      </c>
      <c r="C53" s="19">
        <v>50</v>
      </c>
      <c r="D53" s="93"/>
      <c r="E53" s="94"/>
      <c r="F53" s="94"/>
      <c r="G53" s="94"/>
      <c r="H53" s="95">
        <f t="shared" si="2"/>
        <v>0</v>
      </c>
      <c r="I53" s="96" t="e">
        <f t="shared" si="3"/>
        <v>#DIV/0!</v>
      </c>
      <c r="J53" s="89">
        <v>0</v>
      </c>
      <c r="K53" s="70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I53" s="68"/>
      <c r="BJ53" s="68"/>
      <c r="CH53" s="64"/>
      <c r="CI53" s="54" t="s">
        <v>27</v>
      </c>
      <c r="CJ53" s="65" t="e">
        <f>SUM('2015 GP v. NÖ'!#REF!-'2015 GP v. NÖ'!#REF!)</f>
        <v>#REF!</v>
      </c>
      <c r="CK53" s="55" t="s">
        <v>22</v>
      </c>
      <c r="CL53" s="56" t="s">
        <v>28</v>
      </c>
      <c r="CM53" s="57" t="s">
        <v>29</v>
      </c>
      <c r="CN53" s="66" t="s">
        <v>30</v>
      </c>
    </row>
    <row r="54" spans="1:62" ht="15" thickBot="1">
      <c r="A54" s="68"/>
      <c r="B54" s="210" t="s">
        <v>58</v>
      </c>
      <c r="C54" s="211"/>
      <c r="D54" s="211"/>
      <c r="E54" s="211"/>
      <c r="F54" s="211"/>
      <c r="G54" s="211"/>
      <c r="H54" s="211"/>
      <c r="I54" s="211"/>
      <c r="J54" s="212"/>
      <c r="K54" s="70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I54" s="68"/>
      <c r="BJ54" s="68"/>
    </row>
    <row r="55" spans="1:62" ht="18">
      <c r="A55" s="68"/>
      <c r="B55" s="68"/>
      <c r="C55" s="90" t="s">
        <v>52</v>
      </c>
      <c r="D55" s="68"/>
      <c r="E55" s="68"/>
      <c r="F55" s="68"/>
      <c r="G55" s="68"/>
      <c r="H55" s="68"/>
      <c r="I55" s="68"/>
      <c r="J55" s="68"/>
      <c r="K55" s="70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</row>
    <row r="56" spans="1:62" ht="18">
      <c r="A56" s="68"/>
      <c r="B56" s="68"/>
      <c r="C56" s="91" t="s">
        <v>46</v>
      </c>
      <c r="D56" s="68"/>
      <c r="E56" s="68"/>
      <c r="F56" s="68"/>
      <c r="G56" s="68"/>
      <c r="H56" s="68"/>
      <c r="I56" s="68"/>
      <c r="J56" s="68"/>
      <c r="K56" s="7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</row>
    <row r="57" spans="1:62" ht="18">
      <c r="A57" s="68"/>
      <c r="B57" s="68"/>
      <c r="C57" s="91" t="s">
        <v>48</v>
      </c>
      <c r="D57" s="68"/>
      <c r="E57" s="68"/>
      <c r="F57" s="68"/>
      <c r="G57" s="68"/>
      <c r="H57" s="68"/>
      <c r="I57" s="68"/>
      <c r="J57" s="68"/>
      <c r="K57" s="70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</row>
    <row r="58" spans="1:62" ht="18">
      <c r="A58" s="68"/>
      <c r="B58" s="68"/>
      <c r="C58" s="91" t="s">
        <v>53</v>
      </c>
      <c r="D58" s="68"/>
      <c r="E58" s="68"/>
      <c r="F58" s="68"/>
      <c r="G58" s="68"/>
      <c r="H58" s="68"/>
      <c r="I58" s="68"/>
      <c r="J58" s="68"/>
      <c r="K58" s="70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</row>
    <row r="59" spans="1:62" ht="18">
      <c r="A59" s="68"/>
      <c r="B59" s="68"/>
      <c r="C59" s="91" t="s">
        <v>47</v>
      </c>
      <c r="D59" s="68"/>
      <c r="E59" s="68"/>
      <c r="F59" s="68"/>
      <c r="G59" s="68"/>
      <c r="H59" s="68"/>
      <c r="I59" s="68"/>
      <c r="J59" s="68"/>
      <c r="K59" s="70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</row>
    <row r="60" spans="1:62" ht="18">
      <c r="A60" s="68"/>
      <c r="B60" s="68"/>
      <c r="C60" s="91" t="s">
        <v>41</v>
      </c>
      <c r="D60" s="68"/>
      <c r="E60" s="68"/>
      <c r="F60" s="68"/>
      <c r="G60" s="68"/>
      <c r="H60" s="68"/>
      <c r="I60" s="68"/>
      <c r="J60" s="68"/>
      <c r="K60" s="70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</row>
    <row r="61" spans="1:62" ht="18">
      <c r="A61" s="68"/>
      <c r="B61" s="68"/>
      <c r="C61" s="91" t="s">
        <v>38</v>
      </c>
      <c r="D61" s="68"/>
      <c r="E61" s="68"/>
      <c r="F61" s="68"/>
      <c r="G61" s="68"/>
      <c r="H61" s="68"/>
      <c r="I61" s="68"/>
      <c r="J61" s="68"/>
      <c r="K61" s="70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</row>
    <row r="62" spans="1:62" ht="18">
      <c r="A62" s="68"/>
      <c r="B62" s="68"/>
      <c r="C62" s="91" t="s">
        <v>43</v>
      </c>
      <c r="D62" s="68"/>
      <c r="E62" s="68"/>
      <c r="F62" s="68"/>
      <c r="G62" s="68"/>
      <c r="H62" s="68"/>
      <c r="I62" s="68"/>
      <c r="J62" s="68"/>
      <c r="K62" s="70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</row>
    <row r="63" spans="1:62" ht="18">
      <c r="A63" s="68"/>
      <c r="B63" s="68"/>
      <c r="C63" s="91" t="s">
        <v>42</v>
      </c>
      <c r="D63" s="68"/>
      <c r="E63" s="68"/>
      <c r="F63" s="68"/>
      <c r="G63" s="68"/>
      <c r="H63" s="68"/>
      <c r="I63" s="68"/>
      <c r="J63" s="68"/>
      <c r="K63" s="70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</row>
    <row r="64" spans="1:62" ht="18">
      <c r="A64" s="68"/>
      <c r="B64" s="68"/>
      <c r="C64" s="91" t="s">
        <v>59</v>
      </c>
      <c r="D64" s="68"/>
      <c r="E64" s="68"/>
      <c r="F64" s="68"/>
      <c r="G64" s="68"/>
      <c r="H64" s="68"/>
      <c r="I64" s="68"/>
      <c r="J64" s="68"/>
      <c r="K64" s="70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</row>
    <row r="65" spans="1:62" ht="18">
      <c r="A65" s="68"/>
      <c r="B65" s="68"/>
      <c r="C65" s="91" t="s">
        <v>39</v>
      </c>
      <c r="D65" s="68"/>
      <c r="E65" s="68"/>
      <c r="F65" s="68"/>
      <c r="G65" s="68"/>
      <c r="H65" s="68"/>
      <c r="I65" s="68"/>
      <c r="J65" s="68"/>
      <c r="K65" s="70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</row>
    <row r="66" spans="1:62" ht="18">
      <c r="A66" s="68"/>
      <c r="B66" s="68"/>
      <c r="C66" s="91" t="s">
        <v>62</v>
      </c>
      <c r="D66" s="68"/>
      <c r="E66" s="68"/>
      <c r="F66" s="68"/>
      <c r="G66" s="68"/>
      <c r="H66" s="68"/>
      <c r="I66" s="68"/>
      <c r="J66" s="68"/>
      <c r="K66" s="70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</row>
    <row r="67" spans="1:62" ht="18">
      <c r="A67" s="68"/>
      <c r="B67" s="68"/>
      <c r="C67" s="91" t="s">
        <v>44</v>
      </c>
      <c r="D67" s="68"/>
      <c r="E67" s="68"/>
      <c r="F67" s="68"/>
      <c r="G67" s="68"/>
      <c r="H67" s="68"/>
      <c r="I67" s="68"/>
      <c r="J67" s="68"/>
      <c r="K67" s="70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</row>
    <row r="68" spans="1:62" ht="18">
      <c r="A68" s="68"/>
      <c r="B68" s="68"/>
      <c r="C68" s="91" t="s">
        <v>56</v>
      </c>
      <c r="D68" s="68"/>
      <c r="E68" s="68"/>
      <c r="F68" s="68"/>
      <c r="G68" s="68"/>
      <c r="H68" s="68"/>
      <c r="I68" s="68"/>
      <c r="J68" s="68"/>
      <c r="K68" s="70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</row>
    <row r="69" spans="1:62" ht="18">
      <c r="A69" s="68"/>
      <c r="B69" s="68"/>
      <c r="C69" s="91" t="s">
        <v>49</v>
      </c>
      <c r="D69" s="68"/>
      <c r="E69" s="68"/>
      <c r="F69" s="68"/>
      <c r="G69" s="68"/>
      <c r="H69" s="68"/>
      <c r="I69" s="68"/>
      <c r="J69" s="68"/>
      <c r="K69" s="7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</row>
    <row r="70" spans="1:62" ht="18">
      <c r="A70" s="68"/>
      <c r="B70" s="68"/>
      <c r="C70" s="91" t="s">
        <v>45</v>
      </c>
      <c r="D70" s="68"/>
      <c r="E70" s="68"/>
      <c r="F70" s="68"/>
      <c r="G70" s="68"/>
      <c r="H70" s="68"/>
      <c r="I70" s="68"/>
      <c r="J70" s="68"/>
      <c r="K70" s="70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</row>
    <row r="71" spans="1:62" ht="18">
      <c r="A71" s="68"/>
      <c r="B71" s="68"/>
      <c r="C71" s="91" t="s">
        <v>64</v>
      </c>
      <c r="D71" s="68"/>
      <c r="E71" s="68"/>
      <c r="F71" s="68"/>
      <c r="G71" s="68"/>
      <c r="H71" s="68"/>
      <c r="I71" s="68"/>
      <c r="J71" s="68"/>
      <c r="K71" s="70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</row>
    <row r="72" spans="1:62" ht="18">
      <c r="A72" s="68"/>
      <c r="B72" s="68"/>
      <c r="C72" s="91" t="s">
        <v>63</v>
      </c>
      <c r="D72" s="68"/>
      <c r="E72" s="68"/>
      <c r="F72" s="68"/>
      <c r="G72" s="68"/>
      <c r="H72" s="68"/>
      <c r="I72" s="68"/>
      <c r="J72" s="68"/>
      <c r="K72" s="70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</row>
    <row r="73" spans="1:62" ht="18">
      <c r="A73" s="68"/>
      <c r="B73" s="68"/>
      <c r="C73" s="91" t="s">
        <v>51</v>
      </c>
      <c r="D73" s="68"/>
      <c r="E73" s="68"/>
      <c r="F73" s="68"/>
      <c r="G73" s="68"/>
      <c r="H73" s="68"/>
      <c r="I73" s="68"/>
      <c r="J73" s="68"/>
      <c r="K73" s="70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</row>
    <row r="74" spans="1:62" ht="18">
      <c r="A74" s="68"/>
      <c r="B74" s="68"/>
      <c r="C74" s="91" t="s">
        <v>55</v>
      </c>
      <c r="D74" s="68"/>
      <c r="E74" s="68"/>
      <c r="F74" s="68"/>
      <c r="G74" s="68"/>
      <c r="H74" s="68"/>
      <c r="I74" s="68"/>
      <c r="J74" s="68"/>
      <c r="K74" s="70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</row>
    <row r="75" spans="1:62" ht="18">
      <c r="A75" s="68"/>
      <c r="B75" s="68"/>
      <c r="C75" s="91" t="s">
        <v>54</v>
      </c>
      <c r="D75" s="68"/>
      <c r="E75" s="68"/>
      <c r="F75" s="68"/>
      <c r="G75" s="68"/>
      <c r="H75" s="68"/>
      <c r="I75" s="68"/>
      <c r="J75" s="68"/>
      <c r="K75" s="70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</row>
    <row r="76" spans="1:62" ht="18">
      <c r="A76" s="68"/>
      <c r="B76" s="68"/>
      <c r="C76" s="91" t="s">
        <v>65</v>
      </c>
      <c r="D76" s="68"/>
      <c r="E76" s="68"/>
      <c r="F76" s="68"/>
      <c r="G76" s="68"/>
      <c r="H76" s="68"/>
      <c r="I76" s="68"/>
      <c r="J76" s="68"/>
      <c r="K76" s="70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</row>
    <row r="77" spans="1:62" ht="18">
      <c r="A77" s="68"/>
      <c r="B77" s="68"/>
      <c r="C77" s="91" t="s">
        <v>37</v>
      </c>
      <c r="D77" s="68"/>
      <c r="E77" s="68"/>
      <c r="F77" s="68"/>
      <c r="G77" s="68"/>
      <c r="H77" s="68"/>
      <c r="I77" s="68"/>
      <c r="J77" s="68"/>
      <c r="K77" s="70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</row>
    <row r="78" spans="1:62" ht="18">
      <c r="A78" s="68"/>
      <c r="B78" s="68"/>
      <c r="C78" s="91" t="s">
        <v>40</v>
      </c>
      <c r="D78" s="68"/>
      <c r="E78" s="68"/>
      <c r="F78" s="68"/>
      <c r="G78" s="68"/>
      <c r="H78" s="68"/>
      <c r="I78" s="68"/>
      <c r="J78" s="68"/>
      <c r="K78" s="70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</row>
    <row r="79" spans="1:62" ht="18">
      <c r="A79" s="68"/>
      <c r="B79" s="68"/>
      <c r="C79" s="91" t="s">
        <v>35</v>
      </c>
      <c r="D79" s="68"/>
      <c r="E79" s="68"/>
      <c r="F79" s="68"/>
      <c r="G79" s="68"/>
      <c r="H79" s="68"/>
      <c r="I79" s="68"/>
      <c r="J79" s="68"/>
      <c r="K79" s="70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</row>
    <row r="80" spans="1:62" ht="18">
      <c r="A80" s="68"/>
      <c r="B80" s="68"/>
      <c r="C80" s="91" t="s">
        <v>50</v>
      </c>
      <c r="D80" s="68"/>
      <c r="E80" s="68"/>
      <c r="F80" s="68"/>
      <c r="G80" s="68"/>
      <c r="H80" s="68"/>
      <c r="I80" s="68"/>
      <c r="J80" s="68"/>
      <c r="K80" s="70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</row>
    <row r="81" spans="1:62" ht="18">
      <c r="A81" s="68"/>
      <c r="B81" s="68"/>
      <c r="C81" s="91" t="s">
        <v>34</v>
      </c>
      <c r="D81" s="68"/>
      <c r="E81" s="68"/>
      <c r="F81" s="68"/>
      <c r="G81" s="68"/>
      <c r="H81" s="68"/>
      <c r="I81" s="68"/>
      <c r="J81" s="68"/>
      <c r="K81" s="70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</row>
    <row r="82" spans="1:62" ht="18">
      <c r="A82" s="68"/>
      <c r="B82" s="68"/>
      <c r="C82" s="91" t="s">
        <v>57</v>
      </c>
      <c r="D82" s="68"/>
      <c r="E82" s="68"/>
      <c r="F82" s="68"/>
      <c r="G82" s="68"/>
      <c r="H82" s="68"/>
      <c r="I82" s="68"/>
      <c r="J82" s="68"/>
      <c r="K82" s="70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</row>
    <row r="83" spans="1:62" ht="18">
      <c r="A83" s="68"/>
      <c r="B83" s="68"/>
      <c r="C83" s="91" t="s">
        <v>31</v>
      </c>
      <c r="D83" s="68"/>
      <c r="E83" s="68"/>
      <c r="F83" s="68"/>
      <c r="G83" s="68"/>
      <c r="H83" s="68"/>
      <c r="I83" s="68"/>
      <c r="J83" s="68"/>
      <c r="K83" s="70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</row>
    <row r="84" spans="1:62" ht="18">
      <c r="A84" s="68"/>
      <c r="B84" s="68"/>
      <c r="C84" s="91" t="s">
        <v>33</v>
      </c>
      <c r="D84" s="68"/>
      <c r="E84" s="68"/>
      <c r="F84" s="68"/>
      <c r="G84" s="68"/>
      <c r="H84" s="68"/>
      <c r="I84" s="68"/>
      <c r="J84" s="68"/>
      <c r="K84" s="70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</row>
    <row r="85" spans="1:62" ht="18">
      <c r="A85" s="68"/>
      <c r="B85" s="68"/>
      <c r="C85" s="91" t="s">
        <v>32</v>
      </c>
      <c r="D85" s="68"/>
      <c r="E85" s="68"/>
      <c r="F85" s="68"/>
      <c r="G85" s="68"/>
      <c r="H85" s="68"/>
      <c r="I85" s="68"/>
      <c r="J85" s="68"/>
      <c r="K85" s="70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</row>
    <row r="86" spans="1:62" ht="18">
      <c r="A86" s="68"/>
      <c r="B86" s="68"/>
      <c r="C86" s="91" t="s">
        <v>36</v>
      </c>
      <c r="D86" s="68"/>
      <c r="E86" s="68"/>
      <c r="F86" s="68"/>
      <c r="G86" s="68"/>
      <c r="H86" s="68"/>
      <c r="I86" s="68"/>
      <c r="J86" s="68"/>
      <c r="K86" s="70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</row>
    <row r="87" spans="1:62" ht="12.75">
      <c r="A87" s="68"/>
      <c r="B87" s="68"/>
      <c r="D87" s="68"/>
      <c r="E87" s="68"/>
      <c r="F87" s="68"/>
      <c r="G87" s="68"/>
      <c r="H87" s="68"/>
      <c r="I87" s="68"/>
      <c r="J87" s="68"/>
      <c r="K87" s="70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</row>
    <row r="88" spans="1:62" ht="12.75">
      <c r="A88" s="68"/>
      <c r="B88" s="68"/>
      <c r="C88" s="69"/>
      <c r="D88" s="68"/>
      <c r="E88" s="68"/>
      <c r="F88" s="68"/>
      <c r="G88" s="68"/>
      <c r="H88" s="68"/>
      <c r="I88" s="68"/>
      <c r="J88" s="68"/>
      <c r="K88" s="70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</row>
    <row r="89" spans="1:62" ht="12.75">
      <c r="A89" s="68"/>
      <c r="B89" s="68"/>
      <c r="C89" s="69"/>
      <c r="D89" s="68"/>
      <c r="E89" s="68"/>
      <c r="F89" s="68"/>
      <c r="G89" s="68"/>
      <c r="H89" s="68"/>
      <c r="I89" s="68"/>
      <c r="J89" s="68"/>
      <c r="K89" s="70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</row>
    <row r="90" spans="1:62" ht="12.75">
      <c r="A90" s="68"/>
      <c r="B90" s="68"/>
      <c r="C90" s="69"/>
      <c r="D90" s="68"/>
      <c r="E90" s="68"/>
      <c r="F90" s="68"/>
      <c r="G90" s="68"/>
      <c r="H90" s="68"/>
      <c r="I90" s="68"/>
      <c r="J90" s="68"/>
      <c r="K90" s="70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</row>
    <row r="91" spans="1:62" ht="12.75">
      <c r="A91" s="68"/>
      <c r="B91" s="68"/>
      <c r="C91" s="69"/>
      <c r="D91" s="68"/>
      <c r="E91" s="68"/>
      <c r="F91" s="68"/>
      <c r="G91" s="68"/>
      <c r="H91" s="68"/>
      <c r="I91" s="68"/>
      <c r="J91" s="68"/>
      <c r="K91" s="70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</row>
    <row r="92" spans="1:62" ht="12.75">
      <c r="A92" s="68"/>
      <c r="B92" s="68"/>
      <c r="C92" s="69"/>
      <c r="D92" s="68"/>
      <c r="E92" s="68"/>
      <c r="F92" s="68"/>
      <c r="G92" s="68"/>
      <c r="H92" s="68"/>
      <c r="I92" s="68"/>
      <c r="J92" s="68"/>
      <c r="K92" s="70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</row>
    <row r="93" spans="1:62" ht="12.75">
      <c r="A93" s="68"/>
      <c r="B93" s="68"/>
      <c r="C93" s="69"/>
      <c r="D93" s="68"/>
      <c r="E93" s="68"/>
      <c r="F93" s="68"/>
      <c r="G93" s="68"/>
      <c r="H93" s="68"/>
      <c r="I93" s="68"/>
      <c r="J93" s="68"/>
      <c r="K93" s="70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</row>
    <row r="94" spans="1:62" ht="12.75">
      <c r="A94" s="68"/>
      <c r="B94" s="68"/>
      <c r="C94" s="69"/>
      <c r="D94" s="68"/>
      <c r="E94" s="68"/>
      <c r="F94" s="68"/>
      <c r="G94" s="68"/>
      <c r="H94" s="68"/>
      <c r="I94" s="68"/>
      <c r="J94" s="68"/>
      <c r="K94" s="70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</row>
    <row r="95" spans="1:62" ht="12.75">
      <c r="A95" s="68"/>
      <c r="B95" s="68"/>
      <c r="C95" s="69"/>
      <c r="D95" s="68"/>
      <c r="E95" s="68"/>
      <c r="F95" s="68"/>
      <c r="G95" s="68"/>
      <c r="H95" s="68"/>
      <c r="I95" s="68"/>
      <c r="J95" s="68"/>
      <c r="K95" s="70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</row>
    <row r="96" spans="1:62" ht="12.75">
      <c r="A96" s="68"/>
      <c r="B96" s="68"/>
      <c r="C96" s="69"/>
      <c r="D96" s="68"/>
      <c r="E96" s="68"/>
      <c r="F96" s="68"/>
      <c r="G96" s="68"/>
      <c r="H96" s="68"/>
      <c r="I96" s="68"/>
      <c r="J96" s="68"/>
      <c r="K96" s="70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</row>
    <row r="97" spans="1:62" ht="12.75">
      <c r="A97" s="68"/>
      <c r="B97" s="68"/>
      <c r="C97" s="69"/>
      <c r="D97" s="68"/>
      <c r="E97" s="68"/>
      <c r="F97" s="68"/>
      <c r="G97" s="68"/>
      <c r="H97" s="68"/>
      <c r="I97" s="68"/>
      <c r="J97" s="68"/>
      <c r="K97" s="70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</row>
    <row r="98" spans="1:62" ht="12.75">
      <c r="A98" s="68"/>
      <c r="B98" s="68"/>
      <c r="C98" s="69"/>
      <c r="D98" s="68"/>
      <c r="E98" s="68"/>
      <c r="F98" s="68"/>
      <c r="G98" s="68"/>
      <c r="H98" s="68"/>
      <c r="I98" s="68"/>
      <c r="J98" s="68"/>
      <c r="K98" s="70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</row>
    <row r="99" spans="1:62" ht="12.75">
      <c r="A99" s="68"/>
      <c r="B99" s="68"/>
      <c r="C99" s="69"/>
      <c r="D99" s="68"/>
      <c r="E99" s="68"/>
      <c r="F99" s="68"/>
      <c r="G99" s="68"/>
      <c r="H99" s="68"/>
      <c r="I99" s="68"/>
      <c r="J99" s="68"/>
      <c r="K99" s="70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</row>
    <row r="100" spans="1:62" ht="12.75">
      <c r="A100" s="68"/>
      <c r="B100" s="68"/>
      <c r="C100" s="69"/>
      <c r="D100" s="68"/>
      <c r="E100" s="68"/>
      <c r="F100" s="68"/>
      <c r="G100" s="68"/>
      <c r="H100" s="68"/>
      <c r="I100" s="68"/>
      <c r="J100" s="68"/>
      <c r="K100" s="70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</row>
    <row r="101" spans="1:62" ht="12.75">
      <c r="A101" s="68"/>
      <c r="B101" s="68"/>
      <c r="C101" s="69"/>
      <c r="D101" s="68"/>
      <c r="E101" s="68"/>
      <c r="F101" s="68"/>
      <c r="G101" s="68"/>
      <c r="H101" s="68"/>
      <c r="I101" s="68"/>
      <c r="J101" s="68"/>
      <c r="K101" s="70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</row>
    <row r="102" spans="1:62" ht="12.75">
      <c r="A102" s="68"/>
      <c r="B102" s="68"/>
      <c r="C102" s="69"/>
      <c r="D102" s="68"/>
      <c r="E102" s="68"/>
      <c r="F102" s="68"/>
      <c r="G102" s="68"/>
      <c r="H102" s="68"/>
      <c r="I102" s="68"/>
      <c r="J102" s="68"/>
      <c r="K102" s="70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</row>
    <row r="103" spans="1:62" ht="12.75">
      <c r="A103" s="68"/>
      <c r="B103" s="68"/>
      <c r="C103" s="69"/>
      <c r="D103" s="68"/>
      <c r="E103" s="68"/>
      <c r="F103" s="68"/>
      <c r="G103" s="68"/>
      <c r="H103" s="68"/>
      <c r="I103" s="68"/>
      <c r="J103" s="68"/>
      <c r="K103" s="70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</row>
    <row r="104" spans="1:62" ht="12.75">
      <c r="A104" s="68"/>
      <c r="B104" s="68"/>
      <c r="C104" s="69"/>
      <c r="D104" s="68"/>
      <c r="E104" s="68"/>
      <c r="F104" s="68"/>
      <c r="G104" s="68"/>
      <c r="H104" s="68"/>
      <c r="I104" s="68"/>
      <c r="J104" s="68"/>
      <c r="K104" s="70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</row>
    <row r="105" spans="1:62" ht="12.75">
      <c r="A105" s="68"/>
      <c r="B105" s="68"/>
      <c r="C105" s="69"/>
      <c r="D105" s="68"/>
      <c r="E105" s="68"/>
      <c r="F105" s="68"/>
      <c r="G105" s="68"/>
      <c r="H105" s="68"/>
      <c r="I105" s="68"/>
      <c r="J105" s="68"/>
      <c r="K105" s="70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</row>
    <row r="106" spans="1:62" ht="12.75">
      <c r="A106" s="68"/>
      <c r="B106" s="68"/>
      <c r="C106" s="69"/>
      <c r="D106" s="68"/>
      <c r="E106" s="68"/>
      <c r="F106" s="68"/>
      <c r="G106" s="68"/>
      <c r="H106" s="68"/>
      <c r="I106" s="68"/>
      <c r="J106" s="68"/>
      <c r="K106" s="70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</row>
    <row r="107" spans="1:62" ht="12.75">
      <c r="A107" s="68"/>
      <c r="B107" s="68"/>
      <c r="C107" s="69"/>
      <c r="D107" s="68"/>
      <c r="E107" s="68"/>
      <c r="F107" s="68"/>
      <c r="G107" s="68"/>
      <c r="H107" s="68"/>
      <c r="I107" s="68"/>
      <c r="J107" s="68"/>
      <c r="K107" s="70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</row>
    <row r="108" spans="1:62" ht="12.75">
      <c r="A108" s="68"/>
      <c r="B108" s="68"/>
      <c r="C108" s="69"/>
      <c r="D108" s="68"/>
      <c r="E108" s="68"/>
      <c r="F108" s="68"/>
      <c r="G108" s="68"/>
      <c r="H108" s="68"/>
      <c r="I108" s="68"/>
      <c r="J108" s="68"/>
      <c r="K108" s="70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</row>
    <row r="109" spans="1:62" ht="12.75">
      <c r="A109" s="68"/>
      <c r="B109" s="68"/>
      <c r="C109" s="69"/>
      <c r="D109" s="68"/>
      <c r="E109" s="68"/>
      <c r="F109" s="68"/>
      <c r="G109" s="68"/>
      <c r="H109" s="68"/>
      <c r="I109" s="68"/>
      <c r="J109" s="68"/>
      <c r="K109" s="70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</row>
    <row r="110" spans="1:62" ht="12.75">
      <c r="A110" s="68"/>
      <c r="B110" s="68"/>
      <c r="C110" s="69"/>
      <c r="D110" s="68"/>
      <c r="E110" s="68"/>
      <c r="F110" s="68"/>
      <c r="G110" s="68"/>
      <c r="H110" s="68"/>
      <c r="I110" s="68"/>
      <c r="J110" s="68"/>
      <c r="K110" s="70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</row>
    <row r="111" spans="1:62" ht="12.75">
      <c r="A111" s="68"/>
      <c r="B111" s="68"/>
      <c r="C111" s="69"/>
      <c r="D111" s="68"/>
      <c r="E111" s="68"/>
      <c r="F111" s="68"/>
      <c r="G111" s="68"/>
      <c r="H111" s="68"/>
      <c r="I111" s="68"/>
      <c r="J111" s="68"/>
      <c r="K111" s="70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</row>
    <row r="112" spans="1:62" ht="12.75">
      <c r="A112" s="68"/>
      <c r="B112" s="68"/>
      <c r="C112" s="69"/>
      <c r="D112" s="68"/>
      <c r="E112" s="68"/>
      <c r="F112" s="68"/>
      <c r="G112" s="68"/>
      <c r="H112" s="68"/>
      <c r="I112" s="68"/>
      <c r="J112" s="68"/>
      <c r="K112" s="70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</row>
    <row r="113" spans="1:62" ht="12.75">
      <c r="A113" s="68"/>
      <c r="B113" s="68"/>
      <c r="C113" s="69"/>
      <c r="D113" s="68"/>
      <c r="E113" s="68"/>
      <c r="F113" s="68"/>
      <c r="G113" s="68"/>
      <c r="H113" s="68"/>
      <c r="I113" s="68"/>
      <c r="J113" s="68"/>
      <c r="K113" s="70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</row>
    <row r="114" spans="1:62" ht="12.75">
      <c r="A114" s="68"/>
      <c r="B114" s="68"/>
      <c r="C114" s="69"/>
      <c r="D114" s="68"/>
      <c r="E114" s="68"/>
      <c r="F114" s="68"/>
      <c r="G114" s="68"/>
      <c r="H114" s="68"/>
      <c r="I114" s="68"/>
      <c r="J114" s="68"/>
      <c r="K114" s="70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</row>
    <row r="115" spans="1:60" ht="12.75">
      <c r="A115" s="68"/>
      <c r="B115" s="68"/>
      <c r="C115" s="69"/>
      <c r="D115" s="68"/>
      <c r="E115" s="68"/>
      <c r="F115" s="68"/>
      <c r="G115" s="68"/>
      <c r="H115" s="68"/>
      <c r="I115" s="68"/>
      <c r="J115" s="68"/>
      <c r="K115" s="70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2.75">
      <c r="A116" s="68"/>
      <c r="B116" s="68"/>
      <c r="C116" s="69"/>
      <c r="D116" s="68"/>
      <c r="E116" s="68"/>
      <c r="F116" s="68"/>
      <c r="G116" s="68"/>
      <c r="H116" s="68"/>
      <c r="I116" s="68"/>
      <c r="J116" s="68"/>
      <c r="K116" s="70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2.75">
      <c r="A117" s="68"/>
      <c r="B117" s="68"/>
      <c r="C117" s="69"/>
      <c r="D117" s="68"/>
      <c r="E117" s="68"/>
      <c r="F117" s="68"/>
      <c r="G117" s="68"/>
      <c r="H117" s="68"/>
      <c r="I117" s="68"/>
      <c r="J117" s="68"/>
      <c r="K117" s="70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2.75">
      <c r="A118" s="68"/>
      <c r="B118" s="68"/>
      <c r="C118" s="69"/>
      <c r="D118" s="68"/>
      <c r="E118" s="68"/>
      <c r="F118" s="68"/>
      <c r="G118" s="68"/>
      <c r="H118" s="68"/>
      <c r="I118" s="68"/>
      <c r="J118" s="68"/>
      <c r="K118" s="70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1:60" ht="12.75">
      <c r="A119" s="68"/>
      <c r="B119" s="68"/>
      <c r="C119" s="69"/>
      <c r="D119" s="68"/>
      <c r="E119" s="68"/>
      <c r="F119" s="68"/>
      <c r="G119" s="68"/>
      <c r="H119" s="68"/>
      <c r="I119" s="68"/>
      <c r="J119" s="68"/>
      <c r="K119" s="70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1:60" ht="12.75">
      <c r="A120" s="68"/>
      <c r="B120" s="68"/>
      <c r="C120" s="69"/>
      <c r="D120" s="68"/>
      <c r="E120" s="68"/>
      <c r="F120" s="68"/>
      <c r="G120" s="68"/>
      <c r="H120" s="68"/>
      <c r="I120" s="68"/>
      <c r="J120" s="68"/>
      <c r="K120" s="70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1:60" ht="12.75">
      <c r="A121" s="68"/>
      <c r="B121" s="68"/>
      <c r="C121" s="69"/>
      <c r="D121" s="68"/>
      <c r="E121" s="68"/>
      <c r="F121" s="68"/>
      <c r="G121" s="68"/>
      <c r="H121" s="68"/>
      <c r="I121" s="68"/>
      <c r="J121" s="68"/>
      <c r="K121" s="70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1:60" ht="12.75">
      <c r="A122" s="68"/>
      <c r="B122" s="68"/>
      <c r="C122" s="69"/>
      <c r="D122" s="68"/>
      <c r="E122" s="68"/>
      <c r="F122" s="68"/>
      <c r="G122" s="68"/>
      <c r="H122" s="68"/>
      <c r="I122" s="68"/>
      <c r="J122" s="68"/>
      <c r="K122" s="70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1:60" ht="12.75">
      <c r="A123" s="68"/>
      <c r="B123" s="68"/>
      <c r="C123" s="69"/>
      <c r="D123" s="68"/>
      <c r="E123" s="68"/>
      <c r="F123" s="68"/>
      <c r="G123" s="68"/>
      <c r="H123" s="68"/>
      <c r="I123" s="68"/>
      <c r="J123" s="68"/>
      <c r="K123" s="70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1:60" ht="12.75">
      <c r="A124" s="68"/>
      <c r="B124" s="68"/>
      <c r="C124" s="69"/>
      <c r="D124" s="68"/>
      <c r="E124" s="68"/>
      <c r="F124" s="68"/>
      <c r="G124" s="68"/>
      <c r="H124" s="68"/>
      <c r="I124" s="68"/>
      <c r="J124" s="68"/>
      <c r="K124" s="70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1:60" ht="12.75">
      <c r="A125" s="68"/>
      <c r="B125" s="68"/>
      <c r="C125" s="69"/>
      <c r="D125" s="68"/>
      <c r="E125" s="68"/>
      <c r="F125" s="68"/>
      <c r="G125" s="68"/>
      <c r="H125" s="68"/>
      <c r="I125" s="68"/>
      <c r="J125" s="68"/>
      <c r="K125" s="70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1:60" ht="12.75">
      <c r="A126" s="68"/>
      <c r="B126" s="68"/>
      <c r="C126" s="69"/>
      <c r="D126" s="68"/>
      <c r="E126" s="68"/>
      <c r="F126" s="68"/>
      <c r="G126" s="68"/>
      <c r="H126" s="68"/>
      <c r="I126" s="68"/>
      <c r="J126" s="68"/>
      <c r="K126" s="70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1:60" ht="12.75">
      <c r="A127" s="68"/>
      <c r="B127" s="68"/>
      <c r="C127" s="69"/>
      <c r="D127" s="68"/>
      <c r="E127" s="68"/>
      <c r="F127" s="68"/>
      <c r="G127" s="68"/>
      <c r="H127" s="68"/>
      <c r="I127" s="68"/>
      <c r="J127" s="68"/>
      <c r="K127" s="70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1:60" ht="12.75">
      <c r="A128" s="68"/>
      <c r="B128" s="68"/>
      <c r="C128" s="69"/>
      <c r="D128" s="68"/>
      <c r="E128" s="68"/>
      <c r="F128" s="68"/>
      <c r="G128" s="68"/>
      <c r="H128" s="68"/>
      <c r="I128" s="68"/>
      <c r="J128" s="68"/>
      <c r="K128" s="70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1:60" ht="12.75">
      <c r="A129" s="68"/>
      <c r="B129" s="68"/>
      <c r="C129" s="69"/>
      <c r="D129" s="68"/>
      <c r="E129" s="68"/>
      <c r="F129" s="68"/>
      <c r="G129" s="68"/>
      <c r="H129" s="68"/>
      <c r="I129" s="68"/>
      <c r="J129" s="68"/>
      <c r="K129" s="70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1:60" ht="12.75">
      <c r="A130" s="68"/>
      <c r="B130" s="68"/>
      <c r="C130" s="69"/>
      <c r="D130" s="68"/>
      <c r="E130" s="68"/>
      <c r="F130" s="68"/>
      <c r="G130" s="68"/>
      <c r="H130" s="68"/>
      <c r="I130" s="68"/>
      <c r="J130" s="68"/>
      <c r="K130" s="70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1:60" ht="12.75">
      <c r="A131" s="68"/>
      <c r="B131" s="68"/>
      <c r="C131" s="69"/>
      <c r="D131" s="68"/>
      <c r="E131" s="68"/>
      <c r="F131" s="68"/>
      <c r="G131" s="68"/>
      <c r="H131" s="68"/>
      <c r="I131" s="68"/>
      <c r="J131" s="68"/>
      <c r="K131" s="70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1:60" ht="12.75">
      <c r="A132" s="68"/>
      <c r="B132" s="68"/>
      <c r="C132" s="69"/>
      <c r="D132" s="68"/>
      <c r="E132" s="68"/>
      <c r="F132" s="68"/>
      <c r="G132" s="68"/>
      <c r="H132" s="68"/>
      <c r="I132" s="68"/>
      <c r="J132" s="68"/>
      <c r="K132" s="70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1:60" ht="12.75">
      <c r="A133" s="68"/>
      <c r="B133" s="68"/>
      <c r="C133" s="69"/>
      <c r="D133" s="68"/>
      <c r="E133" s="68"/>
      <c r="F133" s="68"/>
      <c r="G133" s="68"/>
      <c r="H133" s="68"/>
      <c r="I133" s="68"/>
      <c r="J133" s="68"/>
      <c r="K133" s="70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1:60" ht="12.75">
      <c r="A134" s="68"/>
      <c r="B134" s="68"/>
      <c r="C134" s="69"/>
      <c r="D134" s="68"/>
      <c r="E134" s="68"/>
      <c r="F134" s="68"/>
      <c r="G134" s="68"/>
      <c r="H134" s="68"/>
      <c r="I134" s="68"/>
      <c r="J134" s="68"/>
      <c r="K134" s="70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1:60" ht="12.75">
      <c r="A135" s="68"/>
      <c r="B135" s="68"/>
      <c r="C135" s="69"/>
      <c r="D135" s="68"/>
      <c r="E135" s="68"/>
      <c r="F135" s="68"/>
      <c r="G135" s="68"/>
      <c r="H135" s="68"/>
      <c r="I135" s="68"/>
      <c r="J135" s="68"/>
      <c r="K135" s="70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1:60" ht="12.75">
      <c r="A136" s="68"/>
      <c r="B136" s="68"/>
      <c r="C136" s="69"/>
      <c r="D136" s="68"/>
      <c r="E136" s="68"/>
      <c r="F136" s="68"/>
      <c r="G136" s="68"/>
      <c r="H136" s="68"/>
      <c r="I136" s="68"/>
      <c r="J136" s="68"/>
      <c r="K136" s="70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1:60" ht="12.75">
      <c r="A137" s="68"/>
      <c r="B137" s="68"/>
      <c r="C137" s="69"/>
      <c r="D137" s="68"/>
      <c r="E137" s="68"/>
      <c r="F137" s="68"/>
      <c r="G137" s="68"/>
      <c r="H137" s="68"/>
      <c r="I137" s="68"/>
      <c r="J137" s="68"/>
      <c r="K137" s="70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1:60" ht="12.75">
      <c r="A138" s="68"/>
      <c r="B138" s="68"/>
      <c r="C138" s="69"/>
      <c r="D138" s="68"/>
      <c r="E138" s="68"/>
      <c r="F138" s="68"/>
      <c r="G138" s="68"/>
      <c r="H138" s="68"/>
      <c r="I138" s="68"/>
      <c r="J138" s="68"/>
      <c r="K138" s="70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1:60" ht="12.75">
      <c r="A139" s="68"/>
      <c r="B139" s="68"/>
      <c r="C139" s="69"/>
      <c r="D139" s="68"/>
      <c r="E139" s="68"/>
      <c r="F139" s="68"/>
      <c r="G139" s="68"/>
      <c r="H139" s="68"/>
      <c r="I139" s="68"/>
      <c r="J139" s="68"/>
      <c r="K139" s="70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1:60" ht="12.75">
      <c r="A140" s="68"/>
      <c r="B140" s="68"/>
      <c r="C140" s="69"/>
      <c r="D140" s="68"/>
      <c r="E140" s="68"/>
      <c r="F140" s="68"/>
      <c r="G140" s="68"/>
      <c r="H140" s="68"/>
      <c r="I140" s="68"/>
      <c r="J140" s="68"/>
      <c r="K140" s="70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1:60" ht="12.75">
      <c r="A141" s="68"/>
      <c r="B141" s="68"/>
      <c r="C141" s="69"/>
      <c r="D141" s="68"/>
      <c r="E141" s="68"/>
      <c r="F141" s="68"/>
      <c r="G141" s="68"/>
      <c r="H141" s="68"/>
      <c r="I141" s="68"/>
      <c r="J141" s="68"/>
      <c r="K141" s="70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1:60" ht="12.75">
      <c r="A142" s="68"/>
      <c r="B142" s="68"/>
      <c r="C142" s="69"/>
      <c r="D142" s="68"/>
      <c r="E142" s="68"/>
      <c r="F142" s="68"/>
      <c r="G142" s="68"/>
      <c r="H142" s="68"/>
      <c r="I142" s="68"/>
      <c r="J142" s="68"/>
      <c r="K142" s="70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1:60" ht="12.75">
      <c r="A143" s="68"/>
      <c r="B143" s="68"/>
      <c r="C143" s="69"/>
      <c r="D143" s="68"/>
      <c r="E143" s="68"/>
      <c r="F143" s="68"/>
      <c r="G143" s="68"/>
      <c r="H143" s="68"/>
      <c r="I143" s="68"/>
      <c r="J143" s="68"/>
      <c r="K143" s="70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1:60" ht="12.75">
      <c r="A144" s="68"/>
      <c r="B144" s="68"/>
      <c r="C144" s="69"/>
      <c r="D144" s="68"/>
      <c r="E144" s="68"/>
      <c r="F144" s="68"/>
      <c r="G144" s="68"/>
      <c r="H144" s="68"/>
      <c r="I144" s="68"/>
      <c r="J144" s="68"/>
      <c r="K144" s="70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1:60" ht="12.75">
      <c r="A145" s="68"/>
      <c r="B145" s="68"/>
      <c r="C145" s="69"/>
      <c r="D145" s="68"/>
      <c r="E145" s="68"/>
      <c r="F145" s="68"/>
      <c r="G145" s="68"/>
      <c r="H145" s="68"/>
      <c r="I145" s="68"/>
      <c r="J145" s="68"/>
      <c r="K145" s="70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1:60" ht="12.75">
      <c r="A146" s="68"/>
      <c r="B146" s="68"/>
      <c r="C146" s="69"/>
      <c r="D146" s="68"/>
      <c r="E146" s="68"/>
      <c r="F146" s="68"/>
      <c r="G146" s="68"/>
      <c r="H146" s="68"/>
      <c r="I146" s="68"/>
      <c r="J146" s="68"/>
      <c r="K146" s="70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1:60" ht="12.75">
      <c r="A147" s="68"/>
      <c r="B147" s="68"/>
      <c r="C147" s="69"/>
      <c r="D147" s="68"/>
      <c r="E147" s="68"/>
      <c r="F147" s="68"/>
      <c r="G147" s="68"/>
      <c r="H147" s="68"/>
      <c r="I147" s="68"/>
      <c r="J147" s="68"/>
      <c r="K147" s="70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1:60" ht="12.75">
      <c r="A148" s="68"/>
      <c r="B148" s="68"/>
      <c r="C148" s="69"/>
      <c r="D148" s="68"/>
      <c r="E148" s="68"/>
      <c r="F148" s="68"/>
      <c r="G148" s="68"/>
      <c r="H148" s="68"/>
      <c r="I148" s="68"/>
      <c r="J148" s="68"/>
      <c r="K148" s="70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1:60" ht="12.75">
      <c r="A149" s="68"/>
      <c r="B149" s="68"/>
      <c r="C149" s="69"/>
      <c r="D149" s="68"/>
      <c r="E149" s="68"/>
      <c r="F149" s="68"/>
      <c r="G149" s="68"/>
      <c r="H149" s="68"/>
      <c r="I149" s="68"/>
      <c r="J149" s="68"/>
      <c r="K149" s="70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  <row r="150" spans="1:60" ht="12.75">
      <c r="A150" s="68"/>
      <c r="B150" s="68"/>
      <c r="C150" s="69"/>
      <c r="D150" s="68"/>
      <c r="E150" s="68"/>
      <c r="F150" s="68"/>
      <c r="G150" s="68"/>
      <c r="H150" s="68"/>
      <c r="I150" s="68"/>
      <c r="J150" s="68"/>
      <c r="K150" s="70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</row>
    <row r="151" spans="1:60" ht="12.75">
      <c r="A151" s="68"/>
      <c r="B151" s="68"/>
      <c r="C151" s="69"/>
      <c r="D151" s="68"/>
      <c r="E151" s="68"/>
      <c r="F151" s="68"/>
      <c r="G151" s="68"/>
      <c r="H151" s="68"/>
      <c r="I151" s="68"/>
      <c r="J151" s="68"/>
      <c r="K151" s="70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</row>
    <row r="152" spans="1:60" ht="12.75">
      <c r="A152" s="68"/>
      <c r="B152" s="68"/>
      <c r="C152" s="69"/>
      <c r="D152" s="68"/>
      <c r="E152" s="68"/>
      <c r="F152" s="68"/>
      <c r="G152" s="68"/>
      <c r="H152" s="68"/>
      <c r="I152" s="68"/>
      <c r="J152" s="68"/>
      <c r="K152" s="70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</row>
    <row r="153" spans="1:60" ht="12.75">
      <c r="A153" s="68"/>
      <c r="B153" s="68"/>
      <c r="C153" s="69"/>
      <c r="D153" s="68"/>
      <c r="E153" s="68"/>
      <c r="F153" s="68"/>
      <c r="G153" s="68"/>
      <c r="H153" s="68"/>
      <c r="I153" s="68"/>
      <c r="J153" s="68"/>
      <c r="K153" s="70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</row>
    <row r="154" spans="1:60" ht="12.75">
      <c r="A154" s="68"/>
      <c r="B154" s="68"/>
      <c r="C154" s="69"/>
      <c r="D154" s="68"/>
      <c r="E154" s="68"/>
      <c r="F154" s="68"/>
      <c r="G154" s="68"/>
      <c r="H154" s="68"/>
      <c r="I154" s="68"/>
      <c r="J154" s="68"/>
      <c r="K154" s="70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</row>
    <row r="155" spans="1:60" ht="12.75">
      <c r="A155" s="68"/>
      <c r="B155" s="68"/>
      <c r="C155" s="69"/>
      <c r="D155" s="68"/>
      <c r="E155" s="68"/>
      <c r="F155" s="68"/>
      <c r="G155" s="68"/>
      <c r="H155" s="68"/>
      <c r="I155" s="68"/>
      <c r="J155" s="68"/>
      <c r="K155" s="70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</row>
    <row r="156" spans="1:60" ht="12.75">
      <c r="A156" s="68"/>
      <c r="B156" s="68"/>
      <c r="C156" s="69"/>
      <c r="D156" s="68"/>
      <c r="E156" s="68"/>
      <c r="F156" s="68"/>
      <c r="G156" s="68"/>
      <c r="H156" s="68"/>
      <c r="I156" s="68"/>
      <c r="J156" s="68"/>
      <c r="K156" s="70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</row>
    <row r="157" spans="1:60" ht="12.75">
      <c r="A157" s="68"/>
      <c r="B157" s="68"/>
      <c r="C157" s="69"/>
      <c r="D157" s="68"/>
      <c r="E157" s="68"/>
      <c r="F157" s="68"/>
      <c r="G157" s="68"/>
      <c r="H157" s="68"/>
      <c r="I157" s="68"/>
      <c r="J157" s="68"/>
      <c r="K157" s="70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</row>
    <row r="158" spans="1:60" ht="12.75">
      <c r="A158" s="68"/>
      <c r="B158" s="68"/>
      <c r="C158" s="69"/>
      <c r="D158" s="68"/>
      <c r="E158" s="68"/>
      <c r="F158" s="68"/>
      <c r="G158" s="68"/>
      <c r="H158" s="68"/>
      <c r="I158" s="68"/>
      <c r="J158" s="68"/>
      <c r="K158" s="70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</row>
    <row r="159" spans="1:60" ht="12.75">
      <c r="A159" s="68"/>
      <c r="B159" s="68"/>
      <c r="C159" s="69"/>
      <c r="D159" s="68"/>
      <c r="E159" s="68"/>
      <c r="F159" s="68"/>
      <c r="G159" s="68"/>
      <c r="H159" s="68"/>
      <c r="I159" s="68"/>
      <c r="J159" s="68"/>
      <c r="K159" s="70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</row>
    <row r="160" spans="1:60" ht="12.75">
      <c r="A160" s="68"/>
      <c r="B160" s="68"/>
      <c r="C160" s="69"/>
      <c r="D160" s="68"/>
      <c r="E160" s="68"/>
      <c r="F160" s="68"/>
      <c r="G160" s="68"/>
      <c r="H160" s="68"/>
      <c r="I160" s="68"/>
      <c r="J160" s="68"/>
      <c r="K160" s="70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</row>
    <row r="161" spans="1:60" ht="12.75">
      <c r="A161" s="68"/>
      <c r="B161" s="68"/>
      <c r="C161" s="69"/>
      <c r="D161" s="68"/>
      <c r="E161" s="68"/>
      <c r="F161" s="68"/>
      <c r="G161" s="68"/>
      <c r="H161" s="68"/>
      <c r="I161" s="68"/>
      <c r="J161" s="68"/>
      <c r="K161" s="70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</row>
    <row r="162" spans="1:60" ht="12.75">
      <c r="A162" s="68"/>
      <c r="B162" s="68"/>
      <c r="C162" s="69"/>
      <c r="D162" s="68"/>
      <c r="E162" s="68"/>
      <c r="F162" s="68"/>
      <c r="G162" s="68"/>
      <c r="H162" s="68"/>
      <c r="I162" s="68"/>
      <c r="J162" s="68"/>
      <c r="K162" s="70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</row>
    <row r="163" spans="1:60" ht="12.75">
      <c r="A163" s="68"/>
      <c r="B163" s="68"/>
      <c r="C163" s="69"/>
      <c r="D163" s="68"/>
      <c r="E163" s="68"/>
      <c r="F163" s="68"/>
      <c r="G163" s="68"/>
      <c r="H163" s="68"/>
      <c r="I163" s="68"/>
      <c r="J163" s="68"/>
      <c r="K163" s="70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</row>
    <row r="164" spans="1:60" ht="12.75">
      <c r="A164" s="68"/>
      <c r="B164" s="68"/>
      <c r="C164" s="69"/>
      <c r="D164" s="68"/>
      <c r="E164" s="68"/>
      <c r="F164" s="68"/>
      <c r="G164" s="68"/>
      <c r="H164" s="68"/>
      <c r="I164" s="68"/>
      <c r="J164" s="68"/>
      <c r="K164" s="70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</row>
    <row r="165" spans="1:60" ht="12.75">
      <c r="A165" s="68"/>
      <c r="B165" s="68"/>
      <c r="C165" s="69"/>
      <c r="D165" s="68"/>
      <c r="E165" s="68"/>
      <c r="F165" s="68"/>
      <c r="G165" s="68"/>
      <c r="H165" s="68"/>
      <c r="I165" s="68"/>
      <c r="J165" s="68"/>
      <c r="K165" s="70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2015-12-04T21:17:41Z</dcterms:modified>
  <cp:category/>
  <cp:version/>
  <cp:contentType/>
  <cp:contentStatus/>
</cp:coreProperties>
</file>