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SA 2015 Gruppe 5" sheetId="1" r:id="rId1"/>
    <sheet name="Eingabe" sheetId="2" r:id="rId2"/>
  </sheets>
  <definedNames>
    <definedName name="_xlnm.Print_Area" localSheetId="1">'Eingabe'!$A$1:$O$56</definedName>
    <definedName name="_xlnm.Print_Area" localSheetId="0">'SA 2015 Gruppe 5'!$A$1:$R$222</definedName>
  </definedNames>
  <calcPr fullCalcOnLoad="1"/>
</workbook>
</file>

<file path=xl/sharedStrings.xml><?xml version="1.0" encoding="utf-8"?>
<sst xmlns="http://schemas.openxmlformats.org/spreadsheetml/2006/main" count="537" uniqueCount="94">
  <si>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</si>
  <si>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</si>
  <si>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</si>
  <si>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</si>
  <si>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</si>
  <si>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</si>
  <si>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</si>
  <si>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</si>
  <si>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</si>
  <si>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</si>
  <si>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</si>
  <si>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</si>
  <si>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</si>
  <si>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</si>
  <si>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</si>
  <si>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</si>
  <si>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</si>
  <si>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</si>
  <si>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</si>
  <si>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</si>
  <si>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</si>
  <si>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</si>
  <si>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</si>
  <si>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</si>
  <si>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</si>
  <si>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</si>
  <si>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</si>
  <si>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</si>
  <si>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</si>
  <si>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</si>
  <si>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</si>
  <si>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</si>
  <si>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</si>
  <si>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</si>
  <si>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</si>
  <si>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</si>
  <si>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</si>
  <si>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</si>
  <si>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</si>
  <si>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</si>
  <si>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</si>
  <si>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</si>
  <si>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</si>
  <si>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</si>
  <si>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</si>
  <si>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</si>
  <si>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</si>
  <si>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</si>
  <si>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</si>
  <si>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</si>
  <si>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</si>
  <si>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</si>
  <si>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</si>
  <si>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</si>
  <si>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</si>
  <si>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</si>
  <si>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</si>
  <si>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</si>
  <si>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</si>
  <si>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</si>
  <si>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</si>
  <si>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</si>
  <si>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</si>
  <si>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</si>
  <si>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</si>
  <si>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</si>
  <si>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</si>
  <si>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</si>
  <si>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</si>
  <si>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</si>
  <si>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</si>
  <si>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</si>
  <si>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</si>
  <si>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</si>
  <si>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</si>
  <si>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</si>
  <si>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</si>
  <si>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</si>
  <si>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</si>
  <si>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 xml:space="preserve">SA 2015 Gruppe 5 </t>
  </si>
  <si>
    <t>Ford Capri</t>
  </si>
  <si>
    <t>Toyota Celica</t>
  </si>
  <si>
    <t>Porsche 935</t>
  </si>
  <si>
    <t>Ferrari 365 GT4 BB</t>
  </si>
  <si>
    <t>Ernst Brajer</t>
  </si>
  <si>
    <t>Walter Lemböck</t>
  </si>
  <si>
    <t>Bertl Graf</t>
  </si>
  <si>
    <t>Fredi Lippert</t>
  </si>
  <si>
    <t>Poldi Karla</t>
  </si>
  <si>
    <t>Martin Leo Gruber</t>
  </si>
  <si>
    <t>Ford Mustang</t>
  </si>
  <si>
    <t>CARERRA</t>
  </si>
  <si>
    <t>HOLZ</t>
  </si>
  <si>
    <t>Gerhard Fischer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</si>
</sst>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2"/>
      <name val="Verdana"/>
      <family val="2"/>
    </font>
    <font>
      <b/>
      <sz val="14"/>
      <color indexed="10"/>
      <name val="Verdana"/>
      <family val="2"/>
    </font>
    <font>
      <b/>
      <sz val="14"/>
      <color indexed="14"/>
      <name val="Verdana"/>
      <family val="2"/>
    </font>
    <font>
      <b/>
      <sz val="14"/>
      <color indexed="17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0000FF"/>
      <name val="Verdana"/>
      <family val="2"/>
    </font>
    <font>
      <b/>
      <sz val="14"/>
      <color rgb="FF008000"/>
      <name val="Arial"/>
      <family val="2"/>
    </font>
    <font>
      <b/>
      <sz val="14"/>
      <color rgb="FFFF0000"/>
      <name val="Verdana"/>
      <family val="2"/>
    </font>
    <font>
      <b/>
      <sz val="14"/>
      <color rgb="FFFF0066"/>
      <name val="Verdana"/>
      <family val="2"/>
    </font>
    <font>
      <b/>
      <sz val="14"/>
      <color rgb="FF008000"/>
      <name val="Verdana"/>
      <family val="2"/>
    </font>
    <font>
      <sz val="14"/>
      <color theme="0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3" tint="0.799950003623962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17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2" xfId="45" applyNumberFormat="1" applyFont="1" applyBorder="1" applyAlignment="1">
      <alignment horizontal="center" vertical="center" wrapText="1"/>
      <protection/>
    </xf>
    <xf numFmtId="173" fontId="17" fillId="0" borderId="13" xfId="45" applyNumberFormat="1" applyFont="1" applyBorder="1" applyAlignment="1">
      <alignment horizontal="center" vertical="center" wrapText="1"/>
      <protection/>
    </xf>
    <xf numFmtId="0" fontId="14" fillId="36" borderId="14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5" xfId="45" applyNumberFormat="1" applyFont="1" applyBorder="1" applyAlignment="1">
      <alignment horizontal="center" vertical="center" wrapText="1"/>
      <protection/>
    </xf>
    <xf numFmtId="173" fontId="17" fillId="0" borderId="16" xfId="45" applyNumberFormat="1" applyFont="1" applyBorder="1" applyAlignment="1">
      <alignment horizontal="center" vertical="center" wrapText="1"/>
      <protection/>
    </xf>
    <xf numFmtId="0" fontId="14" fillId="35" borderId="17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39" borderId="12" xfId="0" applyFont="1" applyFill="1" applyBorder="1" applyAlignment="1">
      <alignment horizontal="center" vertical="center"/>
    </xf>
    <xf numFmtId="49" fontId="14" fillId="35" borderId="18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2" fontId="21" fillId="41" borderId="10" xfId="45" applyNumberFormat="1" applyFont="1" applyFill="1" applyBorder="1" applyAlignment="1">
      <alignment horizontal="center" vertical="center"/>
      <protection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20" fillId="41" borderId="10" xfId="45" applyNumberFormat="1" applyFont="1" applyFill="1" applyBorder="1" applyAlignment="1">
      <alignment horizontal="center" vertical="center"/>
      <protection/>
    </xf>
    <xf numFmtId="2" fontId="19" fillId="41" borderId="10" xfId="45" applyNumberFormat="1" applyFont="1" applyFill="1" applyBorder="1" applyAlignment="1">
      <alignment horizontal="center" vertical="center"/>
      <protection/>
    </xf>
    <xf numFmtId="176" fontId="16" fillId="33" borderId="20" xfId="45" applyNumberFormat="1" applyFont="1" applyFill="1" applyBorder="1" applyAlignment="1">
      <alignment horizontal="left" vertical="center"/>
      <protection/>
    </xf>
    <xf numFmtId="2" fontId="74" fillId="41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40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72" fontId="12" fillId="41" borderId="24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2" fontId="12" fillId="41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left" vertical="center"/>
    </xf>
    <xf numFmtId="0" fontId="4" fillId="40" borderId="26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0" borderId="2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2" fontId="31" fillId="43" borderId="12" xfId="0" applyNumberFormat="1" applyFont="1" applyFill="1" applyBorder="1" applyAlignment="1">
      <alignment horizontal="center" vertical="center"/>
    </xf>
    <xf numFmtId="2" fontId="31" fillId="43" borderId="32" xfId="0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33" borderId="0" xfId="0" applyFont="1" applyFill="1" applyAlignment="1">
      <alignment horizontal="left" vertical="center"/>
    </xf>
    <xf numFmtId="2" fontId="14" fillId="44" borderId="12" xfId="0" applyNumberFormat="1" applyFont="1" applyFill="1" applyBorder="1" applyAlignment="1">
      <alignment horizontal="center" vertical="center"/>
    </xf>
    <xf numFmtId="2" fontId="14" fillId="45" borderId="10" xfId="0" applyNumberFormat="1" applyFont="1" applyFill="1" applyBorder="1" applyAlignment="1">
      <alignment horizontal="center" vertical="center"/>
    </xf>
    <xf numFmtId="2" fontId="14" fillId="46" borderId="10" xfId="0" applyNumberFormat="1" applyFont="1" applyFill="1" applyBorder="1" applyAlignment="1">
      <alignment horizontal="center" vertical="center"/>
    </xf>
    <xf numFmtId="2" fontId="14" fillId="45" borderId="12" xfId="0" applyNumberFormat="1" applyFont="1" applyFill="1" applyBorder="1" applyAlignment="1">
      <alignment horizontal="center" vertical="center"/>
    </xf>
    <xf numFmtId="2" fontId="14" fillId="44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31" fillId="37" borderId="19" xfId="0" applyFont="1" applyFill="1" applyBorder="1" applyAlignment="1">
      <alignment vertical="center"/>
    </xf>
    <xf numFmtId="0" fontId="14" fillId="37" borderId="2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vertical="center"/>
    </xf>
    <xf numFmtId="1" fontId="15" fillId="37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19" xfId="0" applyFont="1" applyFill="1" applyBorder="1" applyAlignment="1">
      <alignment vertical="center"/>
    </xf>
    <xf numFmtId="0" fontId="14" fillId="36" borderId="2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vertical="center"/>
    </xf>
    <xf numFmtId="0" fontId="14" fillId="35" borderId="12" xfId="0" applyFont="1" applyFill="1" applyBorder="1" applyAlignment="1">
      <alignment horizontal="center" vertical="center"/>
    </xf>
    <xf numFmtId="2" fontId="14" fillId="35" borderId="12" xfId="0" applyNumberFormat="1" applyFont="1" applyFill="1" applyBorder="1" applyAlignment="1">
      <alignment vertical="center"/>
    </xf>
    <xf numFmtId="1" fontId="15" fillId="35" borderId="12" xfId="0" applyNumberFormat="1" applyFont="1" applyFill="1" applyBorder="1" applyAlignment="1">
      <alignment horizontal="center" vertical="center"/>
    </xf>
    <xf numFmtId="173" fontId="16" fillId="33" borderId="10" xfId="0" applyNumberFormat="1" applyFont="1" applyFill="1" applyBorder="1" applyAlignment="1">
      <alignment horizontal="center" vertical="center"/>
    </xf>
    <xf numFmtId="173" fontId="16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73" fontId="31" fillId="35" borderId="10" xfId="0" applyNumberFormat="1" applyFont="1" applyFill="1" applyBorder="1" applyAlignment="1">
      <alignment horizontal="center" vertical="center"/>
    </xf>
    <xf numFmtId="173" fontId="31" fillId="35" borderId="10" xfId="0" applyNumberFormat="1" applyFont="1" applyFill="1" applyBorder="1" applyAlignment="1">
      <alignment vertical="center"/>
    </xf>
    <xf numFmtId="0" fontId="31" fillId="35" borderId="10" xfId="0" applyFont="1" applyFill="1" applyBorder="1" applyAlignment="1">
      <alignment horizontal="center" vertical="center"/>
    </xf>
    <xf numFmtId="173" fontId="31" fillId="36" borderId="10" xfId="0" applyNumberFormat="1" applyFont="1" applyFill="1" applyBorder="1" applyAlignment="1">
      <alignment horizontal="center" vertical="center"/>
    </xf>
    <xf numFmtId="173" fontId="31" fillId="36" borderId="10" xfId="0" applyNumberFormat="1" applyFont="1" applyFill="1" applyBorder="1" applyAlignment="1">
      <alignment vertical="center"/>
    </xf>
    <xf numFmtId="0" fontId="31" fillId="36" borderId="10" xfId="0" applyFont="1" applyFill="1" applyBorder="1" applyAlignment="1">
      <alignment horizontal="center" vertical="center"/>
    </xf>
    <xf numFmtId="173" fontId="31" fillId="37" borderId="10" xfId="0" applyNumberFormat="1" applyFont="1" applyFill="1" applyBorder="1" applyAlignment="1">
      <alignment horizontal="center" vertical="center"/>
    </xf>
    <xf numFmtId="173" fontId="31" fillId="37" borderId="10" xfId="0" applyNumberFormat="1" applyFont="1" applyFill="1" applyBorder="1" applyAlignment="1">
      <alignment vertical="center"/>
    </xf>
    <xf numFmtId="0" fontId="31" fillId="37" borderId="10" xfId="0" applyFont="1" applyFill="1" applyBorder="1" applyAlignment="1">
      <alignment horizontal="center" vertical="center"/>
    </xf>
    <xf numFmtId="14" fontId="16" fillId="33" borderId="1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31" fillId="35" borderId="27" xfId="0" applyFont="1" applyFill="1" applyBorder="1" applyAlignment="1">
      <alignment vertical="center"/>
    </xf>
    <xf numFmtId="0" fontId="14" fillId="35" borderId="32" xfId="0" applyFont="1" applyFill="1" applyBorder="1" applyAlignment="1">
      <alignment horizontal="center" vertical="center"/>
    </xf>
    <xf numFmtId="2" fontId="14" fillId="44" borderId="32" xfId="0" applyNumberFormat="1" applyFont="1" applyFill="1" applyBorder="1" applyAlignment="1">
      <alignment horizontal="center" vertical="center"/>
    </xf>
    <xf numFmtId="2" fontId="14" fillId="35" borderId="32" xfId="0" applyNumberFormat="1" applyFont="1" applyFill="1" applyBorder="1" applyAlignment="1">
      <alignment vertical="center"/>
    </xf>
    <xf numFmtId="1" fontId="15" fillId="35" borderId="32" xfId="0" applyNumberFormat="1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vertical="center"/>
    </xf>
    <xf numFmtId="2" fontId="14" fillId="45" borderId="32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2" fontId="75" fillId="33" borderId="19" xfId="45" applyNumberFormat="1" applyFont="1" applyFill="1" applyBorder="1" applyAlignment="1">
      <alignment horizontal="center" vertical="center"/>
      <protection/>
    </xf>
    <xf numFmtId="2" fontId="76" fillId="41" borderId="10" xfId="45" applyNumberFormat="1" applyFont="1" applyFill="1" applyBorder="1" applyAlignment="1">
      <alignment horizontal="center" vertical="center"/>
      <protection/>
    </xf>
    <xf numFmtId="2" fontId="77" fillId="33" borderId="19" xfId="45" applyNumberFormat="1" applyFont="1" applyFill="1" applyBorder="1" applyAlignment="1">
      <alignment horizontal="center" vertical="center"/>
      <protection/>
    </xf>
    <xf numFmtId="0" fontId="78" fillId="33" borderId="10" xfId="0" applyFont="1" applyFill="1" applyBorder="1" applyAlignment="1">
      <alignment horizontal="center" vertical="center"/>
    </xf>
    <xf numFmtId="0" fontId="78" fillId="39" borderId="28" xfId="0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2" fontId="15" fillId="36" borderId="28" xfId="0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/>
    </xf>
    <xf numFmtId="2" fontId="15" fillId="37" borderId="28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176" fontId="79" fillId="33" borderId="20" xfId="45" applyNumberFormat="1" applyFont="1" applyFill="1" applyBorder="1" applyAlignment="1">
      <alignment horizontal="left" vertical="center"/>
      <protection/>
    </xf>
    <xf numFmtId="176" fontId="77" fillId="33" borderId="20" xfId="45" applyNumberFormat="1" applyFont="1" applyFill="1" applyBorder="1" applyAlignment="1">
      <alignment horizontal="left" vertical="center"/>
      <protection/>
    </xf>
    <xf numFmtId="0" fontId="31" fillId="35" borderId="26" xfId="0" applyFont="1" applyFill="1" applyBorder="1" applyAlignment="1">
      <alignment vertical="center"/>
    </xf>
    <xf numFmtId="0" fontId="31" fillId="36" borderId="20" xfId="0" applyFont="1" applyFill="1" applyBorder="1" applyAlignment="1">
      <alignment vertical="center"/>
    </xf>
    <xf numFmtId="0" fontId="31" fillId="37" borderId="20" xfId="0" applyFont="1" applyFill="1" applyBorder="1" applyAlignment="1">
      <alignment vertical="center"/>
    </xf>
    <xf numFmtId="0" fontId="31" fillId="0" borderId="20" xfId="0" applyFont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vertical="center"/>
    </xf>
    <xf numFmtId="0" fontId="80" fillId="33" borderId="0" xfId="0" applyFont="1" applyFill="1" applyBorder="1" applyAlignment="1">
      <alignment horizontal="center" vertical="center"/>
    </xf>
    <xf numFmtId="2" fontId="16" fillId="33" borderId="19" xfId="45" applyNumberFormat="1" applyFont="1" applyFill="1" applyBorder="1" applyAlignment="1">
      <alignment horizontal="center" vertical="center"/>
      <protection/>
    </xf>
    <xf numFmtId="2" fontId="79" fillId="33" borderId="27" xfId="45" applyNumberFormat="1" applyFont="1" applyFill="1" applyBorder="1" applyAlignment="1">
      <alignment horizontal="center" vertical="center"/>
      <protection/>
    </xf>
    <xf numFmtId="176" fontId="79" fillId="33" borderId="26" xfId="45" applyNumberFormat="1" applyFont="1" applyFill="1" applyBorder="1" applyAlignment="1">
      <alignment horizontal="left" vertical="center"/>
      <protection/>
    </xf>
    <xf numFmtId="0" fontId="15" fillId="35" borderId="12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78" fillId="39" borderId="13" xfId="0" applyFont="1" applyFill="1" applyBorder="1" applyAlignment="1">
      <alignment horizontal="center" vertical="center"/>
    </xf>
    <xf numFmtId="0" fontId="30" fillId="47" borderId="12" xfId="0" applyFont="1" applyFill="1" applyBorder="1" applyAlignment="1">
      <alignment horizontal="center" vertical="center"/>
    </xf>
    <xf numFmtId="0" fontId="30" fillId="47" borderId="15" xfId="0" applyFont="1" applyFill="1" applyBorder="1" applyAlignment="1">
      <alignment horizontal="center" vertical="center"/>
    </xf>
    <xf numFmtId="172" fontId="12" fillId="39" borderId="34" xfId="0" applyNumberFormat="1" applyFont="1" applyFill="1" applyBorder="1" applyAlignment="1">
      <alignment horizontal="center" vertical="center" wrapText="1"/>
    </xf>
    <xf numFmtId="172" fontId="12" fillId="39" borderId="35" xfId="0" applyNumberFormat="1" applyFont="1" applyFill="1" applyBorder="1" applyAlignment="1">
      <alignment horizontal="center" vertical="center" wrapText="1"/>
    </xf>
    <xf numFmtId="0" fontId="11" fillId="39" borderId="34" xfId="0" applyFont="1" applyFill="1" applyBorder="1" applyAlignment="1">
      <alignment horizontal="center" vertical="center" wrapText="1"/>
    </xf>
    <xf numFmtId="0" fontId="11" fillId="39" borderId="3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36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9" fillId="40" borderId="34" xfId="0" applyFont="1" applyFill="1" applyBorder="1" applyAlignment="1">
      <alignment horizontal="center" vertical="center" wrapText="1"/>
    </xf>
    <xf numFmtId="0" fontId="9" fillId="40" borderId="35" xfId="0" applyFont="1" applyFill="1" applyBorder="1" applyAlignment="1">
      <alignment horizontal="center" vertical="center" wrapText="1"/>
    </xf>
    <xf numFmtId="0" fontId="9" fillId="40" borderId="38" xfId="0" applyFont="1" applyFill="1" applyBorder="1" applyAlignment="1">
      <alignment horizontal="center" vertical="center"/>
    </xf>
    <xf numFmtId="0" fontId="9" fillId="40" borderId="39" xfId="0" applyFont="1" applyFill="1" applyBorder="1" applyAlignment="1">
      <alignment horizontal="center" vertical="center"/>
    </xf>
    <xf numFmtId="0" fontId="9" fillId="40" borderId="40" xfId="0" applyFont="1" applyFill="1" applyBorder="1" applyAlignment="1">
      <alignment horizontal="center" vertical="center"/>
    </xf>
    <xf numFmtId="0" fontId="9" fillId="40" borderId="41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14" fontId="7" fillId="33" borderId="45" xfId="0" applyNumberFormat="1" applyFont="1" applyFill="1" applyBorder="1" applyAlignment="1">
      <alignment horizontal="center" vertical="center"/>
    </xf>
    <xf numFmtId="14" fontId="7" fillId="33" borderId="46" xfId="0" applyNumberFormat="1" applyFont="1" applyFill="1" applyBorder="1" applyAlignment="1">
      <alignment horizontal="center" vertical="center"/>
    </xf>
    <xf numFmtId="0" fontId="30" fillId="39" borderId="34" xfId="0" applyFont="1" applyFill="1" applyBorder="1" applyAlignment="1">
      <alignment horizontal="center" vertical="center"/>
    </xf>
    <xf numFmtId="0" fontId="30" fillId="39" borderId="35" xfId="0" applyFont="1" applyFill="1" applyBorder="1" applyAlignment="1">
      <alignment horizontal="center" vertical="center"/>
    </xf>
    <xf numFmtId="0" fontId="11" fillId="39" borderId="47" xfId="0" applyFont="1" applyFill="1" applyBorder="1" applyAlignment="1">
      <alignment horizontal="center" vertical="center"/>
    </xf>
    <xf numFmtId="0" fontId="11" fillId="39" borderId="48" xfId="0" applyFont="1" applyFill="1" applyBorder="1" applyAlignment="1">
      <alignment horizontal="center" vertical="center"/>
    </xf>
    <xf numFmtId="49" fontId="11" fillId="39" borderId="34" xfId="0" applyNumberFormat="1" applyFont="1" applyFill="1" applyBorder="1" applyAlignment="1">
      <alignment horizontal="center" vertical="center" wrapText="1"/>
    </xf>
    <xf numFmtId="49" fontId="11" fillId="39" borderId="35" xfId="0" applyNumberFormat="1" applyFont="1" applyFill="1" applyBorder="1" applyAlignment="1">
      <alignment horizontal="center" vertical="center" wrapText="1"/>
    </xf>
    <xf numFmtId="49" fontId="9" fillId="47" borderId="12" xfId="0" applyNumberFormat="1" applyFont="1" applyFill="1" applyBorder="1" applyAlignment="1">
      <alignment horizontal="center" vertical="center" wrapText="1"/>
    </xf>
    <xf numFmtId="49" fontId="9" fillId="47" borderId="15" xfId="0" applyNumberFormat="1" applyFont="1" applyFill="1" applyBorder="1" applyAlignment="1">
      <alignment horizontal="center" vertical="center" wrapText="1"/>
    </xf>
    <xf numFmtId="0" fontId="31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4" fillId="36" borderId="19" xfId="0" applyFont="1" applyFill="1" applyBorder="1" applyAlignment="1">
      <alignment horizontal="left" vertical="center"/>
    </xf>
    <xf numFmtId="0" fontId="14" fillId="36" borderId="36" xfId="0" applyFont="1" applyFill="1" applyBorder="1" applyAlignment="1">
      <alignment horizontal="left" vertical="center"/>
    </xf>
    <xf numFmtId="0" fontId="31" fillId="33" borderId="45" xfId="0" applyFont="1" applyFill="1" applyBorder="1" applyAlignment="1">
      <alignment horizontal="center" vertical="center"/>
    </xf>
    <xf numFmtId="0" fontId="31" fillId="33" borderId="46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left" vertical="center"/>
    </xf>
    <xf numFmtId="0" fontId="14" fillId="35" borderId="36" xfId="0" applyFont="1" applyFill="1" applyBorder="1" applyAlignment="1">
      <alignment horizontal="left" vertical="center"/>
    </xf>
    <xf numFmtId="0" fontId="14" fillId="37" borderId="19" xfId="0" applyFont="1" applyFill="1" applyBorder="1" applyAlignment="1">
      <alignment horizontal="left" vertical="center"/>
    </xf>
    <xf numFmtId="0" fontId="14" fillId="37" borderId="36" xfId="0" applyFont="1" applyFill="1" applyBorder="1" applyAlignment="1">
      <alignment horizontal="left" vertical="center"/>
    </xf>
    <xf numFmtId="0" fontId="29" fillId="35" borderId="17" xfId="0" applyFont="1" applyFill="1" applyBorder="1" applyAlignment="1">
      <alignment horizontal="center" vertical="center"/>
    </xf>
    <xf numFmtId="0" fontId="29" fillId="35" borderId="49" xfId="0" applyFont="1" applyFill="1" applyBorder="1" applyAlignment="1">
      <alignment horizontal="center" vertical="center"/>
    </xf>
    <xf numFmtId="0" fontId="29" fillId="35" borderId="50" xfId="0" applyFont="1" applyFill="1" applyBorder="1" applyAlignment="1">
      <alignment horizontal="center" vertical="center"/>
    </xf>
    <xf numFmtId="0" fontId="30" fillId="47" borderId="51" xfId="0" applyFont="1" applyFill="1" applyBorder="1" applyAlignment="1">
      <alignment horizontal="center" vertical="center"/>
    </xf>
    <xf numFmtId="0" fontId="30" fillId="47" borderId="39" xfId="0" applyFont="1" applyFill="1" applyBorder="1" applyAlignment="1">
      <alignment horizontal="center" vertical="center"/>
    </xf>
    <xf numFmtId="0" fontId="30" fillId="47" borderId="52" xfId="0" applyFont="1" applyFill="1" applyBorder="1" applyAlignment="1">
      <alignment horizontal="center" vertical="center"/>
    </xf>
    <xf numFmtId="0" fontId="30" fillId="47" borderId="41" xfId="0" applyFont="1" applyFill="1" applyBorder="1" applyAlignment="1">
      <alignment horizontal="center" vertical="center"/>
    </xf>
    <xf numFmtId="0" fontId="32" fillId="39" borderId="44" xfId="0" applyFont="1" applyFill="1" applyBorder="1" applyAlignment="1">
      <alignment horizontal="center" vertical="center"/>
    </xf>
    <xf numFmtId="0" fontId="32" fillId="39" borderId="45" xfId="0" applyFont="1" applyFill="1" applyBorder="1" applyAlignment="1">
      <alignment horizontal="center" vertical="center"/>
    </xf>
    <xf numFmtId="0" fontId="32" fillId="39" borderId="46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42" xfId="0" applyFont="1" applyFill="1" applyBorder="1" applyAlignment="1">
      <alignment horizontal="center" vertical="center"/>
    </xf>
    <xf numFmtId="0" fontId="25" fillId="35" borderId="40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42" xfId="0" applyFont="1" applyFill="1" applyBorder="1" applyAlignment="1">
      <alignment horizontal="center" vertical="center"/>
    </xf>
    <xf numFmtId="0" fontId="26" fillId="36" borderId="43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42" xfId="0" applyFont="1" applyFill="1" applyBorder="1" applyAlignment="1">
      <alignment horizontal="center" vertical="center"/>
    </xf>
    <xf numFmtId="0" fontId="27" fillId="37" borderId="43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/>
    </xf>
    <xf numFmtId="0" fontId="34" fillId="33" borderId="46" xfId="0" applyFont="1" applyFill="1" applyBorder="1" applyAlignment="1">
      <alignment horizontal="center" vertical="center"/>
    </xf>
    <xf numFmtId="0" fontId="9" fillId="40" borderId="58" xfId="0" applyFont="1" applyFill="1" applyBorder="1" applyAlignment="1">
      <alignment horizontal="center" vertical="center"/>
    </xf>
    <xf numFmtId="0" fontId="9" fillId="40" borderId="59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60" xfId="0" applyBorder="1" applyAlignment="1">
      <alignment/>
    </xf>
    <xf numFmtId="0" fontId="28" fillId="36" borderId="14" xfId="0" applyFont="1" applyFill="1" applyBorder="1" applyAlignment="1">
      <alignment horizontal="center" vertical="center"/>
    </xf>
    <xf numFmtId="0" fontId="28" fillId="36" borderId="60" xfId="0" applyFont="1" applyFill="1" applyBorder="1" applyAlignment="1">
      <alignment horizontal="center" vertical="center"/>
    </xf>
    <xf numFmtId="0" fontId="35" fillId="37" borderId="17" xfId="0" applyFont="1" applyFill="1" applyBorder="1" applyAlignment="1">
      <alignment horizontal="center" vertical="center"/>
    </xf>
    <xf numFmtId="0" fontId="35" fillId="37" borderId="50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/>
    </xf>
    <xf numFmtId="0" fontId="23" fillId="36" borderId="50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6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left" vertical="center"/>
    </xf>
    <xf numFmtId="0" fontId="14" fillId="36" borderId="20" xfId="0" applyFont="1" applyFill="1" applyBorder="1" applyAlignment="1">
      <alignment horizontal="left" vertical="center"/>
    </xf>
    <xf numFmtId="0" fontId="14" fillId="37" borderId="20" xfId="0" applyFont="1" applyFill="1" applyBorder="1" applyAlignment="1">
      <alignment horizontal="left" vertical="center"/>
    </xf>
    <xf numFmtId="0" fontId="33" fillId="41" borderId="61" xfId="0" applyFont="1" applyFill="1" applyBorder="1" applyAlignment="1">
      <alignment horizontal="center" vertical="center"/>
    </xf>
    <xf numFmtId="0" fontId="33" fillId="41" borderId="38" xfId="0" applyFont="1" applyFill="1" applyBorder="1" applyAlignment="1">
      <alignment horizontal="center" vertical="center"/>
    </xf>
    <xf numFmtId="0" fontId="33" fillId="41" borderId="62" xfId="0" applyFont="1" applyFill="1" applyBorder="1" applyAlignment="1">
      <alignment horizontal="center" vertical="center"/>
    </xf>
    <xf numFmtId="0" fontId="14" fillId="41" borderId="42" xfId="0" applyFont="1" applyFill="1" applyBorder="1" applyAlignment="1">
      <alignment horizontal="center" vertical="center"/>
    </xf>
    <xf numFmtId="0" fontId="14" fillId="41" borderId="40" xfId="0" applyFont="1" applyFill="1" applyBorder="1" applyAlignment="1">
      <alignment horizontal="center" vertical="center"/>
    </xf>
    <xf numFmtId="0" fontId="14" fillId="41" borderId="43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14" fontId="16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173" fontId="16" fillId="33" borderId="0" xfId="0" applyNumberFormat="1" applyFont="1" applyFill="1" applyBorder="1" applyAlignment="1">
      <alignment horizontal="center" vertical="center"/>
    </xf>
    <xf numFmtId="173" fontId="16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173" fontId="9" fillId="37" borderId="10" xfId="0" applyNumberFormat="1" applyFont="1" applyFill="1" applyBorder="1" applyAlignment="1">
      <alignment horizontal="center" vertical="center"/>
    </xf>
    <xf numFmtId="173" fontId="9" fillId="37" borderId="10" xfId="0" applyNumberFormat="1" applyFont="1" applyFill="1" applyBorder="1" applyAlignment="1">
      <alignment vertical="center"/>
    </xf>
    <xf numFmtId="0" fontId="9" fillId="37" borderId="10" xfId="0" applyFont="1" applyFill="1" applyBorder="1" applyAlignment="1">
      <alignment horizontal="center" vertical="center"/>
    </xf>
    <xf numFmtId="173" fontId="9" fillId="36" borderId="10" xfId="0" applyNumberFormat="1" applyFont="1" applyFill="1" applyBorder="1" applyAlignment="1">
      <alignment horizontal="center" vertical="center"/>
    </xf>
    <xf numFmtId="173" fontId="9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27"/>
  <sheetViews>
    <sheetView tabSelected="1" zoomScale="75" zoomScaleNormal="75" zoomScalePageLayoutView="0" workbookViewId="0" topLeftCell="A11">
      <selection activeCell="U22" sqref="U22"/>
    </sheetView>
  </sheetViews>
  <sheetFormatPr defaultColWidth="11.421875" defaultRowHeight="26.25" customHeight="1"/>
  <cols>
    <col min="1" max="1" width="2.57421875" style="21" customWidth="1"/>
    <col min="2" max="2" width="10.28125" style="18" bestFit="1" customWidth="1"/>
    <col min="3" max="3" width="15.140625" style="18" bestFit="1" customWidth="1"/>
    <col min="4" max="4" width="7.8515625" style="18" customWidth="1"/>
    <col min="5" max="5" width="29.8515625" style="41" bestFit="1" customWidth="1"/>
    <col min="6" max="6" width="13.421875" style="2" customWidth="1"/>
    <col min="7" max="7" width="13.8515625" style="18" customWidth="1"/>
    <col min="8" max="8" width="13.8515625" style="65" customWidth="1"/>
    <col min="9" max="13" width="13.8515625" style="18" customWidth="1"/>
    <col min="14" max="14" width="13.8515625" style="65" customWidth="1"/>
    <col min="15" max="15" width="13.7109375" style="65" customWidth="1"/>
    <col min="16" max="16" width="14.421875" style="18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6" bestFit="1" customWidth="1"/>
    <col min="21" max="21" width="4.57421875" style="16" bestFit="1" customWidth="1"/>
    <col min="22" max="22" width="4.00390625" style="16" bestFit="1" customWidth="1"/>
    <col min="23" max="24" width="4.00390625" style="3" bestFit="1" customWidth="1"/>
    <col min="25" max="25" width="5.421875" style="16" bestFit="1" customWidth="1"/>
    <col min="26" max="26" width="13.421875" style="3" bestFit="1" customWidth="1"/>
    <col min="27" max="27" width="11.28125" style="17" customWidth="1"/>
    <col min="28" max="28" width="11.00390625" style="17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8" customWidth="1"/>
  </cols>
  <sheetData>
    <row r="1" spans="1:31" s="15" customFormat="1" ht="26.25" customHeight="1" thickBot="1">
      <c r="A1" s="21"/>
      <c r="E1" s="39"/>
      <c r="F1" s="14"/>
      <c r="H1" s="63"/>
      <c r="N1" s="63"/>
      <c r="O1" s="63"/>
      <c r="T1" s="21"/>
      <c r="U1" s="21"/>
      <c r="V1" s="21"/>
      <c r="W1" s="21"/>
      <c r="X1" s="21"/>
      <c r="Y1" s="21"/>
      <c r="Z1" s="21"/>
      <c r="AD1" s="21"/>
      <c r="AE1" s="14"/>
    </row>
    <row r="2" spans="2:31" ht="27" customHeight="1">
      <c r="B2" s="22"/>
      <c r="C2" s="22"/>
      <c r="D2" s="22"/>
      <c r="E2" s="39"/>
      <c r="F2" s="26"/>
      <c r="G2" s="38"/>
      <c r="H2" s="38"/>
      <c r="I2" s="235" t="str">
        <f>E14</f>
        <v>Thomas Gebhardt</v>
      </c>
      <c r="J2" s="236"/>
      <c r="K2" s="237"/>
      <c r="L2" s="38"/>
      <c r="M2" s="38"/>
      <c r="N2" s="70"/>
      <c r="O2" s="38"/>
      <c r="P2" s="21"/>
      <c r="S2" s="29"/>
      <c r="T2" s="30"/>
      <c r="U2" s="30"/>
      <c r="V2" s="30"/>
      <c r="W2" s="29"/>
      <c r="X2" s="29"/>
      <c r="Y2" s="30"/>
      <c r="Z2" s="29"/>
      <c r="AA2" s="18"/>
      <c r="AB2" s="18"/>
      <c r="AC2" s="18"/>
      <c r="AD2" s="18"/>
      <c r="AE2" s="18"/>
    </row>
    <row r="3" spans="1:26" s="9" customFormat="1" ht="27" customHeight="1" thickBot="1">
      <c r="A3" s="22"/>
      <c r="B3" s="22"/>
      <c r="C3" s="22"/>
      <c r="D3" s="22"/>
      <c r="E3" s="39"/>
      <c r="F3" s="26"/>
      <c r="G3" s="22"/>
      <c r="H3" s="38"/>
      <c r="I3" s="269">
        <f>P14</f>
        <v>114</v>
      </c>
      <c r="J3" s="270"/>
      <c r="K3" s="271"/>
      <c r="L3" s="24"/>
      <c r="M3" s="24"/>
      <c r="N3" s="38"/>
      <c r="O3" s="38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9" customFormat="1" ht="27" customHeight="1">
      <c r="A4" s="22"/>
      <c r="B4" s="23"/>
      <c r="C4" s="23"/>
      <c r="D4" s="23"/>
      <c r="E4" s="39"/>
      <c r="F4" s="26"/>
      <c r="G4" s="276" t="str">
        <f>E15</f>
        <v>Thomas Sanda</v>
      </c>
      <c r="H4" s="277"/>
      <c r="I4" s="245">
        <v>1</v>
      </c>
      <c r="J4" s="246"/>
      <c r="K4" s="247"/>
      <c r="L4" s="22"/>
      <c r="M4" s="22"/>
      <c r="N4" s="38"/>
      <c r="O4" s="38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8" customFormat="1" ht="27" customHeight="1" thickBot="1">
      <c r="A5" s="23"/>
      <c r="B5" s="23"/>
      <c r="C5" s="23"/>
      <c r="D5" s="23"/>
      <c r="E5" s="39"/>
      <c r="F5" s="107"/>
      <c r="G5" s="272">
        <f>P15</f>
        <v>105</v>
      </c>
      <c r="H5" s="273"/>
      <c r="I5" s="248"/>
      <c r="J5" s="249"/>
      <c r="K5" s="250"/>
      <c r="L5" s="23"/>
      <c r="M5" s="23"/>
      <c r="N5" s="38"/>
      <c r="O5" s="38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8" customFormat="1" ht="27" customHeight="1">
      <c r="A6" s="23"/>
      <c r="B6" s="23"/>
      <c r="C6" s="23"/>
      <c r="D6" s="23"/>
      <c r="E6" s="39"/>
      <c r="F6" s="107"/>
      <c r="G6" s="254">
        <v>2</v>
      </c>
      <c r="H6" s="255"/>
      <c r="I6" s="248"/>
      <c r="J6" s="249"/>
      <c r="K6" s="250"/>
      <c r="L6" s="274" t="str">
        <f>E16</f>
        <v>Thomas Nowak </v>
      </c>
      <c r="M6" s="275"/>
      <c r="N6" s="38"/>
      <c r="O6" s="38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8" customFormat="1" ht="27" customHeight="1">
      <c r="A7" s="23"/>
      <c r="B7" s="23"/>
      <c r="C7" s="23"/>
      <c r="D7" s="23"/>
      <c r="E7" s="39"/>
      <c r="F7" s="107"/>
      <c r="G7" s="256"/>
      <c r="H7" s="257"/>
      <c r="I7" s="248"/>
      <c r="J7" s="249"/>
      <c r="K7" s="250"/>
      <c r="L7" s="278">
        <f>P16</f>
        <v>101</v>
      </c>
      <c r="M7" s="279"/>
      <c r="N7" s="38"/>
      <c r="O7" s="38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8" customFormat="1" ht="27" customHeight="1">
      <c r="A8" s="23"/>
      <c r="B8" s="22"/>
      <c r="C8" s="22"/>
      <c r="D8" s="22"/>
      <c r="E8" s="39"/>
      <c r="F8" s="107"/>
      <c r="G8" s="256"/>
      <c r="H8" s="257"/>
      <c r="I8" s="248"/>
      <c r="J8" s="249"/>
      <c r="K8" s="250"/>
      <c r="L8" s="260">
        <v>3</v>
      </c>
      <c r="M8" s="261"/>
      <c r="N8" s="38"/>
      <c r="O8" s="38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9" customFormat="1" ht="27" customHeight="1" thickBot="1">
      <c r="A9" s="22"/>
      <c r="B9" s="22"/>
      <c r="C9" s="22"/>
      <c r="D9" s="22"/>
      <c r="E9" s="39"/>
      <c r="F9" s="26"/>
      <c r="G9" s="258"/>
      <c r="H9" s="259"/>
      <c r="I9" s="251"/>
      <c r="J9" s="252"/>
      <c r="K9" s="253"/>
      <c r="L9" s="262"/>
      <c r="M9" s="263"/>
      <c r="N9" s="38"/>
      <c r="O9" s="38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9" s="9" customFormat="1" ht="26.25" customHeight="1" thickBot="1">
      <c r="A10" s="22"/>
      <c r="B10" s="22"/>
      <c r="C10" s="22"/>
      <c r="D10" s="22"/>
      <c r="E10" s="39"/>
      <c r="F10" s="26"/>
      <c r="G10" s="22"/>
      <c r="H10" s="38"/>
      <c r="I10" s="22"/>
      <c r="J10" s="22"/>
      <c r="K10" s="22"/>
      <c r="L10" s="22"/>
      <c r="M10" s="22"/>
      <c r="N10" s="38"/>
      <c r="O10" s="38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9" s="9" customFormat="1" ht="35.25" customHeight="1" thickBot="1">
      <c r="A11" s="22"/>
      <c r="B11" s="264" t="str">
        <f>Eingabe!$B$2</f>
        <v>SA 2015 Gruppe 5 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6"/>
      <c r="R11" s="25"/>
      <c r="S11" s="22"/>
      <c r="T11" s="22"/>
      <c r="U11" s="22"/>
      <c r="V11" s="22"/>
      <c r="W11" s="22"/>
      <c r="X11" s="22"/>
      <c r="Y11" s="22"/>
      <c r="Z11" s="22"/>
      <c r="AC11" s="25"/>
    </row>
    <row r="12" spans="1:25" s="8" customFormat="1" ht="26.25" customHeight="1">
      <c r="A12" s="23"/>
      <c r="B12" s="267" t="s">
        <v>0</v>
      </c>
      <c r="C12" s="206" t="s">
        <v>73</v>
      </c>
      <c r="D12" s="207"/>
      <c r="E12" s="216" t="s">
        <v>26</v>
      </c>
      <c r="F12" s="204" t="s">
        <v>2</v>
      </c>
      <c r="G12" s="194">
        <f>Eingabe!D3</f>
        <v>42031</v>
      </c>
      <c r="H12" s="194">
        <f>Eingabe!E3</f>
        <v>42059</v>
      </c>
      <c r="I12" s="194">
        <f>Eingabe!F3</f>
        <v>42115</v>
      </c>
      <c r="J12" s="194">
        <f>Eingabe!G3</f>
        <v>42143</v>
      </c>
      <c r="K12" s="194">
        <f>Eingabe!H3</f>
        <v>42325</v>
      </c>
      <c r="L12" s="194"/>
      <c r="M12" s="194"/>
      <c r="N12" s="194"/>
      <c r="O12" s="196" t="s">
        <v>27</v>
      </c>
      <c r="P12" s="220" t="s">
        <v>28</v>
      </c>
      <c r="Q12" s="218" t="s">
        <v>20</v>
      </c>
      <c r="R12" s="25"/>
      <c r="S12" s="59"/>
      <c r="T12" s="23"/>
      <c r="U12" s="27"/>
      <c r="V12" s="23"/>
      <c r="W12" s="23"/>
      <c r="X12" s="23"/>
      <c r="Y12" s="23"/>
    </row>
    <row r="13" spans="1:25" s="8" customFormat="1" ht="26.25" customHeight="1" thickBot="1">
      <c r="A13" s="23"/>
      <c r="B13" s="268"/>
      <c r="C13" s="208"/>
      <c r="D13" s="209"/>
      <c r="E13" s="217"/>
      <c r="F13" s="205"/>
      <c r="G13" s="195"/>
      <c r="H13" s="195"/>
      <c r="I13" s="195"/>
      <c r="J13" s="195"/>
      <c r="K13" s="195"/>
      <c r="L13" s="195"/>
      <c r="M13" s="195"/>
      <c r="N13" s="195"/>
      <c r="O13" s="197"/>
      <c r="P13" s="221"/>
      <c r="Q13" s="219"/>
      <c r="R13" s="25"/>
      <c r="S13" s="59"/>
      <c r="T13" s="23"/>
      <c r="U13" s="27"/>
      <c r="V13" s="23"/>
      <c r="W13" s="23"/>
      <c r="X13" s="23"/>
      <c r="Y13" s="23"/>
    </row>
    <row r="14" spans="1:26" s="9" customFormat="1" ht="26.25" customHeight="1">
      <c r="A14" s="22"/>
      <c r="B14" s="45">
        <v>1</v>
      </c>
      <c r="C14" s="183" t="str">
        <f>IF(S14=0,Eingabe!DF4,IF(Eingabe!DC4=0,Eingabe!DD4,IF(Eingabe!DC4&gt;=0,Eingabe!DB4,IF(Eingabe!DC4&lt;=0,Eingabe!DE4))))</f>
        <v>▲</v>
      </c>
      <c r="D14" s="184">
        <f>IF(S14=0,Eingabe!DG4,IF(Eingabe!DC4=0," ",IF(Eingabe!DC4&gt;=0,Eingabe!DC4,IF(Eingabe!DC4&lt;=0,Eingabe!DC4,))))</f>
        <v>5</v>
      </c>
      <c r="E14" s="46" t="str">
        <f>Eingabe!C4</f>
        <v>Thomas Gebhardt</v>
      </c>
      <c r="F14" s="108">
        <f>Eingabe!M4</f>
        <v>28.5</v>
      </c>
      <c r="G14" s="131">
        <f>Eingabe!D4</f>
        <v>30</v>
      </c>
      <c r="H14" s="156">
        <f>Eingabe!E4</f>
        <v>27</v>
      </c>
      <c r="I14" s="131">
        <f>Eingabe!F4</f>
        <v>30</v>
      </c>
      <c r="J14" s="189">
        <f>Eingabe!G4</f>
        <v>0</v>
      </c>
      <c r="K14" s="190">
        <f>Eingabe!H4</f>
        <v>27</v>
      </c>
      <c r="L14" s="304">
        <f>Eingabe!I4</f>
        <v>0</v>
      </c>
      <c r="M14" s="304">
        <f>Eingabe!J4</f>
        <v>0</v>
      </c>
      <c r="N14" s="304">
        <f>Eingabe!K4</f>
        <v>0</v>
      </c>
      <c r="O14" s="47">
        <f>Eingabe!L4</f>
        <v>114</v>
      </c>
      <c r="P14" s="47">
        <f aca="true" t="shared" si="0" ref="P14:P28">SUM(O14-Q14)</f>
        <v>114</v>
      </c>
      <c r="Q14" s="191">
        <v>0</v>
      </c>
      <c r="R14" s="22"/>
      <c r="S14" s="181">
        <v>6</v>
      </c>
      <c r="T14" s="22"/>
      <c r="U14" s="22"/>
      <c r="V14" s="22"/>
      <c r="W14" s="27"/>
      <c r="X14" s="22"/>
      <c r="Y14" s="22"/>
      <c r="Z14" s="22"/>
    </row>
    <row r="15" spans="1:26" s="8" customFormat="1" ht="26.25" customHeight="1">
      <c r="A15" s="23"/>
      <c r="B15" s="33">
        <v>2</v>
      </c>
      <c r="C15" s="159" t="str">
        <f>IF(S15=0,Eingabe!DG5,IF(Eingabe!DD5=0,Eingabe!DE5,IF(Eingabe!DD5&gt;=0,Eingabe!DC5,IF(Eingabe!DD5&lt;=0,Eingabe!DF5))))</f>
        <v>▼</v>
      </c>
      <c r="D15" s="174">
        <f>IF(S15=0,Eingabe!DH5,IF(Eingabe!DD5=0," ",IF(Eingabe!DD5&gt;=0,Eingabe!DD5,IF(Eingabe!DD5&lt;=0,Eingabe!DD5,))))</f>
        <v>-1</v>
      </c>
      <c r="E15" s="40" t="str">
        <f>Eingabe!C5</f>
        <v>Thomas Sanda</v>
      </c>
      <c r="F15" s="109">
        <f>Eingabe!M5</f>
        <v>25.4</v>
      </c>
      <c r="G15" s="19">
        <f>Eingabe!D5</f>
        <v>24</v>
      </c>
      <c r="H15" s="19">
        <f>Eingabe!E5</f>
        <v>24</v>
      </c>
      <c r="I15" s="126">
        <f>Eingabe!F5</f>
        <v>27</v>
      </c>
      <c r="J15" s="155">
        <f>Eingabe!G5</f>
        <v>30</v>
      </c>
      <c r="K15" s="160">
        <f>Eingabe!H5</f>
        <v>22</v>
      </c>
      <c r="L15" s="305">
        <f>Eingabe!I5</f>
        <v>0</v>
      </c>
      <c r="M15" s="305">
        <f>Eingabe!J5</f>
        <v>0</v>
      </c>
      <c r="N15" s="305">
        <f>Eingabe!K5</f>
        <v>0</v>
      </c>
      <c r="O15" s="20">
        <f>Eingabe!L5</f>
        <v>127</v>
      </c>
      <c r="P15" s="20">
        <f t="shared" si="0"/>
        <v>105</v>
      </c>
      <c r="Q15" s="161">
        <v>22</v>
      </c>
      <c r="R15" s="22"/>
      <c r="S15" s="181">
        <v>1</v>
      </c>
      <c r="T15" s="23"/>
      <c r="U15" s="23"/>
      <c r="V15" s="22"/>
      <c r="W15" s="27"/>
      <c r="X15" s="23"/>
      <c r="Y15" s="23"/>
      <c r="Z15" s="23"/>
    </row>
    <row r="16" spans="1:26" s="9" customFormat="1" ht="26.25" customHeight="1">
      <c r="A16" s="22"/>
      <c r="B16" s="34">
        <v>3</v>
      </c>
      <c r="C16" s="157" t="str">
        <f>IF(S16=0,Eingabe!DG6,IF(Eingabe!DD6=0,Eingabe!DE6,IF(Eingabe!DD6&gt;=0,Eingabe!DC6,IF(Eingabe!DD6&lt;=0,Eingabe!DF6))))</f>
        <v>◄</v>
      </c>
      <c r="D16" s="174" t="str">
        <f>IF(S16=0,Eingabe!DH6,IF(Eingabe!DD6=0," ",IF(Eingabe!DD6&gt;=0,Eingabe!DD6,IF(Eingabe!DD6&lt;=0,Eingabe!DD6,))))</f>
        <v> </v>
      </c>
      <c r="E16" s="40" t="str">
        <f>Eingabe!C11</f>
        <v>Thomas Nowak </v>
      </c>
      <c r="F16" s="109">
        <f>Eingabe!M11</f>
        <v>24.2</v>
      </c>
      <c r="G16" s="160">
        <f>Eingabe!D11</f>
        <v>20</v>
      </c>
      <c r="H16" s="155">
        <f>Eingabe!E11</f>
        <v>30</v>
      </c>
      <c r="I16" s="120">
        <f>Eingabe!F11</f>
        <v>25</v>
      </c>
      <c r="J16" s="19">
        <f>Eingabe!G11</f>
        <v>22</v>
      </c>
      <c r="K16" s="19">
        <f>Eingabe!H11</f>
        <v>24</v>
      </c>
      <c r="L16" s="305">
        <f>Eingabe!I11</f>
        <v>0</v>
      </c>
      <c r="M16" s="305">
        <f>Eingabe!J11</f>
        <v>0</v>
      </c>
      <c r="N16" s="305">
        <f>Eingabe!K11</f>
        <v>0</v>
      </c>
      <c r="O16" s="20">
        <f>Eingabe!L11</f>
        <v>121</v>
      </c>
      <c r="P16" s="20">
        <f t="shared" si="0"/>
        <v>101</v>
      </c>
      <c r="Q16" s="161">
        <v>20</v>
      </c>
      <c r="R16" s="25"/>
      <c r="S16" s="181">
        <v>3</v>
      </c>
      <c r="T16" s="22"/>
      <c r="U16" s="22"/>
      <c r="V16" s="22"/>
      <c r="W16" s="27"/>
      <c r="X16" s="22"/>
      <c r="Y16" s="22"/>
      <c r="Z16" s="22"/>
    </row>
    <row r="17" spans="1:26" s="9" customFormat="1" ht="26.25" customHeight="1">
      <c r="A17" s="22"/>
      <c r="B17" s="35">
        <v>4</v>
      </c>
      <c r="C17" s="159" t="str">
        <f>IF(S17=0,Eingabe!DG7,IF(Eingabe!DD7=0,Eingabe!DE7,IF(Eingabe!DD7&gt;=0,Eingabe!DC7,IF(Eingabe!DD7&lt;=0,Eingabe!DF7))))</f>
        <v>▼</v>
      </c>
      <c r="D17" s="174">
        <f>IF(S17=0,Eingabe!DH7,IF(Eingabe!DD7=0," ",IF(Eingabe!DD7&gt;=0,Eingabe!DD7,IF(Eingabe!DD7&lt;=0,Eingabe!DD7,))))</f>
        <v>-2</v>
      </c>
      <c r="E17" s="40" t="str">
        <f>Eingabe!C12</f>
        <v>Walter Lemböck </v>
      </c>
      <c r="F17" s="109">
        <f>Eingabe!M12</f>
        <v>24.8</v>
      </c>
      <c r="G17" s="120">
        <f>Eingabe!D12</f>
        <v>25</v>
      </c>
      <c r="H17" s="120">
        <f>Eingabe!E12</f>
        <v>25</v>
      </c>
      <c r="I17" s="19">
        <f>Eingabe!F12</f>
        <v>24</v>
      </c>
      <c r="J17" s="126">
        <f>Eingabe!G12</f>
        <v>27</v>
      </c>
      <c r="K17" s="160">
        <f>Eingabe!H12</f>
        <v>23</v>
      </c>
      <c r="L17" s="305">
        <f>Eingabe!I12</f>
        <v>0</v>
      </c>
      <c r="M17" s="305">
        <f>Eingabe!J12</f>
        <v>0</v>
      </c>
      <c r="N17" s="305">
        <f>Eingabe!K12</f>
        <v>0</v>
      </c>
      <c r="O17" s="20">
        <f>Eingabe!L12</f>
        <v>124</v>
      </c>
      <c r="P17" s="20">
        <f t="shared" si="0"/>
        <v>101</v>
      </c>
      <c r="Q17" s="161">
        <v>23</v>
      </c>
      <c r="R17" s="25"/>
      <c r="S17" s="181">
        <v>2</v>
      </c>
      <c r="T17" s="22"/>
      <c r="U17" s="22"/>
      <c r="V17" s="25"/>
      <c r="W17" s="27"/>
      <c r="X17" s="22"/>
      <c r="Y17" s="22"/>
      <c r="Z17" s="22"/>
    </row>
    <row r="18" spans="1:26" s="9" customFormat="1" ht="26.25" customHeight="1">
      <c r="A18" s="22"/>
      <c r="B18" s="35">
        <v>5</v>
      </c>
      <c r="C18" s="157" t="str">
        <f>IF(S18=0,Eingabe!DG8,IF(Eingabe!DD8=0,Eingabe!DE8,IF(Eingabe!DD8&gt;=0,Eingabe!DC8,IF(Eingabe!DD8&lt;=0,Eingabe!DF8))))</f>
        <v>◄</v>
      </c>
      <c r="D18" s="173" t="str">
        <f>IF(S18=0,Eingabe!DH8,IF(Eingabe!DD8=0," ",IF(Eingabe!DD8&gt;=0,Eingabe!DD8,IF(Eingabe!DD8&lt;=0,Eingabe!DD8,))))</f>
        <v> </v>
      </c>
      <c r="E18" s="40" t="str">
        <f>Eingabe!C7</f>
        <v>Gerhard Fischer </v>
      </c>
      <c r="F18" s="109">
        <f>Eingabe!M7</f>
        <v>22.8</v>
      </c>
      <c r="G18" s="160">
        <f>Eingabe!D7</f>
        <v>19</v>
      </c>
      <c r="H18" s="19">
        <f>Eingabe!E7</f>
        <v>23</v>
      </c>
      <c r="I18" s="19">
        <f>Eingabe!F7</f>
        <v>23</v>
      </c>
      <c r="J18" s="19">
        <f>Eingabe!G7</f>
        <v>24</v>
      </c>
      <c r="K18" s="126">
        <f>Eingabe!H7</f>
        <v>25</v>
      </c>
      <c r="L18" s="305">
        <f>Eingabe!I7</f>
        <v>0</v>
      </c>
      <c r="M18" s="305">
        <f>Eingabe!J7</f>
        <v>0</v>
      </c>
      <c r="N18" s="305">
        <f>Eingabe!K7</f>
        <v>0</v>
      </c>
      <c r="O18" s="20">
        <f>Eingabe!L7</f>
        <v>114</v>
      </c>
      <c r="P18" s="20">
        <f t="shared" si="0"/>
        <v>95</v>
      </c>
      <c r="Q18" s="161">
        <v>19</v>
      </c>
      <c r="R18" s="25"/>
      <c r="S18" s="181">
        <v>5</v>
      </c>
      <c r="T18" s="22"/>
      <c r="U18" s="22"/>
      <c r="V18" s="25"/>
      <c r="W18" s="27"/>
      <c r="X18" s="22"/>
      <c r="Y18" s="22"/>
      <c r="Z18" s="22"/>
    </row>
    <row r="19" spans="1:26" s="9" customFormat="1" ht="26.25" customHeight="1">
      <c r="A19" s="22"/>
      <c r="B19" s="35">
        <v>6</v>
      </c>
      <c r="C19" s="159" t="str">
        <f>IF(S19=0,Eingabe!DG9,IF(Eingabe!DD9=0,Eingabe!DE9,IF(Eingabe!DD9&gt;=0,Eingabe!DC9,IF(Eingabe!DD9&lt;=0,Eingabe!DF9))))</f>
        <v>▼</v>
      </c>
      <c r="D19" s="57">
        <f>IF(S19=0,Eingabe!DH9,IF(Eingabe!DD9=0," ",IF(Eingabe!DD9&gt;=0,Eingabe!DD9,IF(Eingabe!DD9&lt;=0,Eingabe!DD9,))))</f>
        <v>-2</v>
      </c>
      <c r="E19" s="40" t="str">
        <f>Eingabe!C8</f>
        <v>Peter Siding </v>
      </c>
      <c r="F19" s="109">
        <f>Eingabe!M8</f>
        <v>22.4</v>
      </c>
      <c r="G19" s="19">
        <f>Eingabe!D8</f>
        <v>23</v>
      </c>
      <c r="H19" s="19">
        <f>Eingabe!E8</f>
        <v>22</v>
      </c>
      <c r="I19" s="160">
        <f>Eingabe!F8</f>
        <v>21</v>
      </c>
      <c r="J19" s="120">
        <f>Eingabe!G8</f>
        <v>25</v>
      </c>
      <c r="K19" s="19">
        <f>Eingabe!H8</f>
        <v>21</v>
      </c>
      <c r="L19" s="305">
        <f>Eingabe!I8</f>
        <v>0</v>
      </c>
      <c r="M19" s="305">
        <f>Eingabe!J8</f>
        <v>0</v>
      </c>
      <c r="N19" s="305">
        <f>Eingabe!K8</f>
        <v>0</v>
      </c>
      <c r="O19" s="20">
        <f>Eingabe!L8</f>
        <v>112</v>
      </c>
      <c r="P19" s="20">
        <f t="shared" si="0"/>
        <v>91</v>
      </c>
      <c r="Q19" s="161">
        <v>21</v>
      </c>
      <c r="R19" s="25"/>
      <c r="S19" s="181">
        <v>4</v>
      </c>
      <c r="T19" s="22"/>
      <c r="U19" s="22"/>
      <c r="V19" s="22"/>
      <c r="W19" s="27"/>
      <c r="X19" s="22"/>
      <c r="Y19" s="22"/>
      <c r="Z19" s="22"/>
    </row>
    <row r="20" spans="1:26" s="9" customFormat="1" ht="26.25" customHeight="1">
      <c r="A20" s="22"/>
      <c r="B20" s="35">
        <v>7</v>
      </c>
      <c r="C20" s="157" t="str">
        <f>IF(S20=0,Eingabe!DG10,IF(Eingabe!DD10=0,Eingabe!DE10,IF(Eingabe!DD10&gt;=0,Eingabe!DC10,IF(Eingabe!DD10&lt;=0,Eingabe!DF10))))</f>
        <v>◄</v>
      </c>
      <c r="D20" s="173" t="str">
        <f>IF(S20=0,Eingabe!DH10,IF(Eingabe!DD10=0," ",IF(Eingabe!DD10&gt;=0,Eingabe!DD10,IF(Eingabe!DD10&lt;=0,Eingabe!DD10,))))</f>
        <v> </v>
      </c>
      <c r="E20" s="40" t="str">
        <f>Eingabe!C9</f>
        <v>Roland Dobritzhofer</v>
      </c>
      <c r="F20" s="109">
        <f>Eingabe!M9</f>
        <v>19.75</v>
      </c>
      <c r="G20" s="19">
        <f>Eingabe!D9</f>
        <v>21</v>
      </c>
      <c r="H20" s="19">
        <f>Eingabe!E9</f>
        <v>20</v>
      </c>
      <c r="I20" s="160">
        <f>Eingabe!F9</f>
        <v>0</v>
      </c>
      <c r="J20" s="19">
        <f>Eingabe!G9</f>
        <v>23</v>
      </c>
      <c r="K20" s="19">
        <f>Eingabe!H9</f>
        <v>15</v>
      </c>
      <c r="L20" s="305">
        <f>Eingabe!I9</f>
        <v>0</v>
      </c>
      <c r="M20" s="305">
        <f>Eingabe!J9</f>
        <v>0</v>
      </c>
      <c r="N20" s="305">
        <f>Eingabe!K9</f>
        <v>0</v>
      </c>
      <c r="O20" s="20">
        <f>Eingabe!L9</f>
        <v>79</v>
      </c>
      <c r="P20" s="20">
        <f t="shared" si="0"/>
        <v>79</v>
      </c>
      <c r="Q20" s="161">
        <v>0</v>
      </c>
      <c r="R20" s="22"/>
      <c r="S20" s="181">
        <v>7</v>
      </c>
      <c r="T20" s="22"/>
      <c r="U20" s="22"/>
      <c r="V20" s="25"/>
      <c r="W20" s="27"/>
      <c r="X20" s="22"/>
      <c r="Y20" s="22"/>
      <c r="Z20" s="22"/>
    </row>
    <row r="21" spans="1:26" s="9" customFormat="1" ht="26.25" customHeight="1">
      <c r="A21" s="22"/>
      <c r="B21" s="35">
        <v>8</v>
      </c>
      <c r="C21" s="157" t="str">
        <f>IF(S21=0,Eingabe!DG11,IF(Eingabe!DD11=0,Eingabe!DE11,IF(Eingabe!DD11&gt;=0,Eingabe!DC11,IF(Eingabe!DD11&lt;=0,Eingabe!DF11))))</f>
        <v>◄</v>
      </c>
      <c r="D21" s="173" t="str">
        <f>IF(S21=0,Eingabe!DH11,IF(Eingabe!DD11=0," ",IF(Eingabe!DD11&gt;=0,Eingabe!DD11,IF(Eingabe!DD11&lt;=0,Eingabe!DD11,))))</f>
        <v> </v>
      </c>
      <c r="E21" s="40" t="str">
        <f>Eingabe!C13</f>
        <v>Walter Müllner </v>
      </c>
      <c r="F21" s="109">
        <f>Eingabe!M13</f>
        <v>21</v>
      </c>
      <c r="G21" s="160">
        <f>Eingabe!D13</f>
        <v>0</v>
      </c>
      <c r="H21" s="19">
        <f>Eingabe!E13</f>
        <v>21</v>
      </c>
      <c r="I21" s="19">
        <f>Eingabe!F13</f>
        <v>22</v>
      </c>
      <c r="J21" s="160">
        <f>Eingabe!G13</f>
        <v>0</v>
      </c>
      <c r="K21" s="19">
        <f>Eingabe!H13</f>
        <v>20</v>
      </c>
      <c r="L21" s="305">
        <f>Eingabe!I13</f>
        <v>0</v>
      </c>
      <c r="M21" s="305">
        <f>Eingabe!J13</f>
        <v>0</v>
      </c>
      <c r="N21" s="305">
        <f>Eingabe!K13</f>
        <v>0</v>
      </c>
      <c r="O21" s="20">
        <f>Eingabe!L13</f>
        <v>63</v>
      </c>
      <c r="P21" s="20">
        <f t="shared" si="0"/>
        <v>63</v>
      </c>
      <c r="Q21" s="161">
        <v>0</v>
      </c>
      <c r="R21" s="25"/>
      <c r="S21" s="181">
        <v>8</v>
      </c>
      <c r="T21" s="22"/>
      <c r="U21" s="22"/>
      <c r="V21" s="25"/>
      <c r="W21" s="27"/>
      <c r="X21" s="22"/>
      <c r="Y21" s="22"/>
      <c r="Z21" s="22"/>
    </row>
    <row r="22" spans="1:26" s="9" customFormat="1" ht="26.25" customHeight="1">
      <c r="A22" s="22"/>
      <c r="B22" s="35">
        <v>9</v>
      </c>
      <c r="C22" s="182" t="str">
        <f>IF(S22=0,Eingabe!DG12,IF(Eingabe!DD12=0,Eingabe!DE12,IF(Eingabe!DD12&gt;=0,Eingabe!DC12,IF(Eingabe!DD12&lt;=0,Eingabe!DF12))))</f>
        <v>►</v>
      </c>
      <c r="D22" s="57" t="str">
        <f>IF(S22=0,Eingabe!DH12,IF(Eingabe!DD12=0," ",IF(Eingabe!DD12&gt;=0,Eingabe!DD12,IF(Eingabe!DD12&lt;=0,Eingabe!DD12,))))</f>
        <v>neu</v>
      </c>
      <c r="E22" s="40" t="str">
        <f>Eingabe!C18</f>
        <v>Roman Grunner</v>
      </c>
      <c r="F22" s="109">
        <f>Eingabe!M18</f>
        <v>30</v>
      </c>
      <c r="G22" s="19">
        <f>Eingabe!D18</f>
        <v>0</v>
      </c>
      <c r="H22" s="160">
        <f>Eingabe!E18</f>
        <v>0</v>
      </c>
      <c r="I22" s="19">
        <f>Eingabe!F18</f>
        <v>0</v>
      </c>
      <c r="J22" s="19">
        <f>Eingabe!G18</f>
        <v>0</v>
      </c>
      <c r="K22" s="155">
        <f>Eingabe!H18</f>
        <v>30</v>
      </c>
      <c r="L22" s="305">
        <f>Eingabe!I18</f>
        <v>0</v>
      </c>
      <c r="M22" s="305">
        <f>Eingabe!J18</f>
        <v>0</v>
      </c>
      <c r="N22" s="305">
        <f>Eingabe!K18</f>
        <v>0</v>
      </c>
      <c r="O22" s="20">
        <f>Eingabe!L18</f>
        <v>30</v>
      </c>
      <c r="P22" s="20">
        <f t="shared" si="0"/>
        <v>30</v>
      </c>
      <c r="Q22" s="161">
        <v>0</v>
      </c>
      <c r="R22" s="25"/>
      <c r="S22" s="181"/>
      <c r="T22" s="22"/>
      <c r="U22" s="22"/>
      <c r="V22" s="25"/>
      <c r="W22" s="27"/>
      <c r="X22" s="22"/>
      <c r="Y22" s="22"/>
      <c r="Z22" s="22"/>
    </row>
    <row r="23" spans="1:26" s="9" customFormat="1" ht="26.25" customHeight="1">
      <c r="A23" s="22"/>
      <c r="B23" s="35">
        <v>10</v>
      </c>
      <c r="C23" s="159" t="str">
        <f>IF(S23=0,Eingabe!DG13,IF(Eingabe!DD13=0,Eingabe!DE13,IF(Eingabe!DD13&gt;=0,Eingabe!DC13,IF(Eingabe!DD13&lt;=0,Eingabe!DF13))))</f>
        <v>▼</v>
      </c>
      <c r="D23" s="174">
        <f>IF(S23=0,Eingabe!DH13,IF(Eingabe!DD13=0," ",IF(Eingabe!DD13&gt;=0,Eingabe!DD13,IF(Eingabe!DD13&lt;=0,Eingabe!DD13,))))</f>
        <v>-1</v>
      </c>
      <c r="E23" s="40" t="str">
        <f>Eingabe!C6</f>
        <v>Günther Schlosser</v>
      </c>
      <c r="F23" s="109">
        <f>Eingabe!M6</f>
        <v>27</v>
      </c>
      <c r="G23" s="126">
        <f>Eingabe!D6</f>
        <v>27</v>
      </c>
      <c r="H23" s="160">
        <f>Eingabe!E6</f>
        <v>0</v>
      </c>
      <c r="I23" s="19">
        <f>Eingabe!F6</f>
        <v>0</v>
      </c>
      <c r="J23" s="19">
        <f>Eingabe!G6</f>
        <v>0</v>
      </c>
      <c r="K23" s="19">
        <f>Eingabe!H6</f>
        <v>0</v>
      </c>
      <c r="L23" s="305">
        <f>Eingabe!I6</f>
        <v>0</v>
      </c>
      <c r="M23" s="305">
        <f>Eingabe!J6</f>
        <v>0</v>
      </c>
      <c r="N23" s="305">
        <f>Eingabe!K6</f>
        <v>0</v>
      </c>
      <c r="O23" s="20">
        <f>Eingabe!L6</f>
        <v>27</v>
      </c>
      <c r="P23" s="20">
        <f t="shared" si="0"/>
        <v>27</v>
      </c>
      <c r="Q23" s="161">
        <v>0</v>
      </c>
      <c r="R23" s="22"/>
      <c r="S23" s="181">
        <v>9</v>
      </c>
      <c r="T23" s="22"/>
      <c r="U23" s="22"/>
      <c r="V23" s="25"/>
      <c r="W23" s="27"/>
      <c r="X23" s="22"/>
      <c r="Y23" s="22"/>
      <c r="Z23" s="22"/>
    </row>
    <row r="24" spans="1:26" s="9" customFormat="1" ht="26.25" customHeight="1">
      <c r="A24" s="22"/>
      <c r="B24" s="35">
        <v>11</v>
      </c>
      <c r="C24" s="159" t="str">
        <f>IF(S24=0,Eingabe!DG14,IF(Eingabe!DD14=0,Eingabe!DE14,IF(Eingabe!DD14&gt;=0,Eingabe!DC14,IF(Eingabe!DD14&lt;=0,Eingabe!DF14))))</f>
        <v>▼</v>
      </c>
      <c r="D24" s="174">
        <f>IF(S24=0,Eingabe!DH14,IF(Eingabe!DD14=0," ",IF(Eingabe!DD14&gt;=0,Eingabe!DD14,IF(Eingabe!DD14&lt;=0,Eingabe!DD14,))))</f>
        <v>-1</v>
      </c>
      <c r="E24" s="40" t="str">
        <f>Eingabe!C10</f>
        <v>Ernst Brajer</v>
      </c>
      <c r="F24" s="109">
        <f>Eingabe!M10</f>
        <v>22</v>
      </c>
      <c r="G24" s="19">
        <f>Eingabe!D10</f>
        <v>22</v>
      </c>
      <c r="H24" s="160">
        <f>Eingabe!E10</f>
        <v>0</v>
      </c>
      <c r="I24" s="19">
        <f>Eingabe!F10</f>
        <v>0</v>
      </c>
      <c r="J24" s="19">
        <f>Eingabe!G10</f>
        <v>0</v>
      </c>
      <c r="K24" s="19">
        <f>Eingabe!H10</f>
        <v>0</v>
      </c>
      <c r="L24" s="305">
        <f>Eingabe!I10</f>
        <v>0</v>
      </c>
      <c r="M24" s="305">
        <f>Eingabe!J10</f>
        <v>0</v>
      </c>
      <c r="N24" s="305">
        <f>Eingabe!K10</f>
        <v>0</v>
      </c>
      <c r="O24" s="20">
        <f>Eingabe!L10</f>
        <v>22</v>
      </c>
      <c r="P24" s="20">
        <f t="shared" si="0"/>
        <v>22</v>
      </c>
      <c r="Q24" s="161">
        <v>0</v>
      </c>
      <c r="R24" s="25"/>
      <c r="S24" s="181">
        <v>10</v>
      </c>
      <c r="T24" s="22"/>
      <c r="U24" s="22"/>
      <c r="V24" s="25"/>
      <c r="W24" s="27"/>
      <c r="X24" s="22"/>
      <c r="Y24" s="22"/>
      <c r="Z24" s="22"/>
    </row>
    <row r="25" spans="1:26" s="9" customFormat="1" ht="26.25" customHeight="1">
      <c r="A25" s="22"/>
      <c r="B25" s="35">
        <v>12</v>
      </c>
      <c r="C25" s="182" t="str">
        <f>IF(S25=0,Eingabe!DG15,IF(Eingabe!DD15=0,Eingabe!DE15,IF(Eingabe!DD15&gt;=0,Eingabe!DC15,IF(Eingabe!DD15&lt;=0,Eingabe!DF15))))</f>
        <v>►</v>
      </c>
      <c r="D25" s="57" t="str">
        <f>IF(S25=0,Eingabe!DH15,IF(Eingabe!DD15=0," ",IF(Eingabe!DD15&gt;=0,Eingabe!DD15,IF(Eingabe!DD15&lt;=0,Eingabe!DD15,))))</f>
        <v>neu</v>
      </c>
      <c r="E25" s="40" t="str">
        <f>Eingabe!C16</f>
        <v>Fredi Lippert</v>
      </c>
      <c r="F25" s="109">
        <f>Eingabe!M16</f>
        <v>19</v>
      </c>
      <c r="G25" s="19">
        <f>Eingabe!D16</f>
        <v>0</v>
      </c>
      <c r="H25" s="160">
        <f>Eingabe!E16</f>
        <v>0</v>
      </c>
      <c r="I25" s="19">
        <f>Eingabe!F16</f>
        <v>0</v>
      </c>
      <c r="J25" s="19">
        <f>Eingabe!G16</f>
        <v>0</v>
      </c>
      <c r="K25" s="19">
        <f>Eingabe!H16</f>
        <v>19</v>
      </c>
      <c r="L25" s="305">
        <f>Eingabe!I16</f>
        <v>0</v>
      </c>
      <c r="M25" s="305">
        <f>Eingabe!J16</f>
        <v>0</v>
      </c>
      <c r="N25" s="305">
        <f>Eingabe!K16</f>
        <v>0</v>
      </c>
      <c r="O25" s="20">
        <f>Eingabe!L16</f>
        <v>19</v>
      </c>
      <c r="P25" s="20">
        <f t="shared" si="0"/>
        <v>19</v>
      </c>
      <c r="Q25" s="161">
        <v>0</v>
      </c>
      <c r="R25" s="25"/>
      <c r="S25" s="181"/>
      <c r="T25" s="22"/>
      <c r="U25" s="22"/>
      <c r="V25" s="25"/>
      <c r="W25" s="27"/>
      <c r="X25" s="22"/>
      <c r="Y25" s="22"/>
      <c r="Z25" s="22"/>
    </row>
    <row r="26" spans="1:26" s="9" customFormat="1" ht="26.25" customHeight="1">
      <c r="A26" s="22"/>
      <c r="B26" s="35">
        <v>13</v>
      </c>
      <c r="C26" s="182" t="str">
        <f>IF(S26=0,Eingabe!DG16,IF(Eingabe!DD16=0,Eingabe!DE16,IF(Eingabe!DD16&gt;=0,Eingabe!DC16,IF(Eingabe!DD16&lt;=0,Eingabe!DF16))))</f>
        <v>►</v>
      </c>
      <c r="D26" s="57" t="str">
        <f>IF(S26=0,Eingabe!DH16,IF(Eingabe!DD16=0," ",IF(Eingabe!DD16&gt;=0,Eingabe!DD16,IF(Eingabe!DD16&lt;=0,Eingabe!DD16,))))</f>
        <v>neu</v>
      </c>
      <c r="E26" s="40" t="str">
        <f>Eingabe!C15</f>
        <v>Leo Rebler</v>
      </c>
      <c r="F26" s="109">
        <f>Eingabe!M15</f>
        <v>18</v>
      </c>
      <c r="G26" s="19">
        <f>Eingabe!D15</f>
        <v>0</v>
      </c>
      <c r="H26" s="160">
        <f>Eingabe!E15</f>
        <v>0</v>
      </c>
      <c r="I26" s="19">
        <f>Eingabe!F15</f>
        <v>0</v>
      </c>
      <c r="J26" s="19">
        <f>Eingabe!G15</f>
        <v>0</v>
      </c>
      <c r="K26" s="19">
        <f>Eingabe!H15</f>
        <v>18</v>
      </c>
      <c r="L26" s="305">
        <f>Eingabe!I15</f>
        <v>0</v>
      </c>
      <c r="M26" s="305">
        <f>Eingabe!J15</f>
        <v>0</v>
      </c>
      <c r="N26" s="305">
        <f>Eingabe!K15</f>
        <v>0</v>
      </c>
      <c r="O26" s="20">
        <f>Eingabe!L15</f>
        <v>18</v>
      </c>
      <c r="P26" s="20">
        <f t="shared" si="0"/>
        <v>18</v>
      </c>
      <c r="Q26" s="161">
        <v>0</v>
      </c>
      <c r="R26" s="25"/>
      <c r="S26" s="181"/>
      <c r="T26" s="22"/>
      <c r="U26" s="22"/>
      <c r="V26" s="25"/>
      <c r="W26" s="27"/>
      <c r="X26" s="22"/>
      <c r="Y26" s="22"/>
      <c r="Z26" s="22"/>
    </row>
    <row r="27" spans="1:26" s="9" customFormat="1" ht="26.25" customHeight="1">
      <c r="A27" s="22"/>
      <c r="B27" s="35">
        <v>14</v>
      </c>
      <c r="C27" s="182" t="str">
        <f>IF(S27=0,Eingabe!DG17,IF(Eingabe!DD17=0,Eingabe!DE17,IF(Eingabe!DD17&gt;=0,Eingabe!DC17,IF(Eingabe!DD17&lt;=0,Eingabe!DF17))))</f>
        <v>►</v>
      </c>
      <c r="D27" s="57" t="str">
        <f>IF(S27=0,Eingabe!DH17,IF(Eingabe!DD17=0," ",IF(Eingabe!DD17&gt;=0,Eingabe!DD17,IF(Eingabe!DD17&lt;=0,Eingabe!DD17,))))</f>
        <v>neu</v>
      </c>
      <c r="E27" s="40" t="str">
        <f>Eingabe!C14</f>
        <v>Martin Leo Gruber</v>
      </c>
      <c r="F27" s="109">
        <f>Eingabe!M14</f>
        <v>17</v>
      </c>
      <c r="G27" s="19">
        <f>Eingabe!D14</f>
        <v>0</v>
      </c>
      <c r="H27" s="160">
        <f>Eingabe!E14</f>
        <v>0</v>
      </c>
      <c r="I27" s="19">
        <f>Eingabe!F14</f>
        <v>0</v>
      </c>
      <c r="J27" s="19">
        <f>Eingabe!G14</f>
        <v>0</v>
      </c>
      <c r="K27" s="19">
        <f>Eingabe!H14</f>
        <v>17</v>
      </c>
      <c r="L27" s="305">
        <f>Eingabe!I14</f>
        <v>0</v>
      </c>
      <c r="M27" s="305">
        <f>Eingabe!J14</f>
        <v>0</v>
      </c>
      <c r="N27" s="305">
        <f>Eingabe!K14</f>
        <v>0</v>
      </c>
      <c r="O27" s="20">
        <f>Eingabe!L14</f>
        <v>17</v>
      </c>
      <c r="P27" s="20">
        <f t="shared" si="0"/>
        <v>17</v>
      </c>
      <c r="Q27" s="161">
        <v>0</v>
      </c>
      <c r="R27" s="25"/>
      <c r="S27" s="181"/>
      <c r="T27" s="22"/>
      <c r="U27" s="22"/>
      <c r="V27" s="25"/>
      <c r="W27" s="27"/>
      <c r="X27" s="22"/>
      <c r="Y27" s="22"/>
      <c r="Z27" s="22"/>
    </row>
    <row r="28" spans="1:26" s="9" customFormat="1" ht="26.25" customHeight="1" thickBot="1">
      <c r="A28" s="22"/>
      <c r="B28" s="35">
        <v>15</v>
      </c>
      <c r="C28" s="182" t="str">
        <f>IF(S28=0,Eingabe!DG18,IF(Eingabe!DD18=0,Eingabe!DE18,IF(Eingabe!DD18&gt;=0,Eingabe!DC18,IF(Eingabe!DD18&lt;=0,Eingabe!DF18))))</f>
        <v>►</v>
      </c>
      <c r="D28" s="57" t="str">
        <f>IF(S28=0,Eingabe!DH18,IF(Eingabe!DD18=0," ",IF(Eingabe!DD18&gt;=0,Eingabe!DD18,IF(Eingabe!DD18&lt;=0,Eingabe!DD18,))))</f>
        <v>neu</v>
      </c>
      <c r="E28" s="40" t="str">
        <f>Eingabe!C17</f>
        <v>Poldi Karla</v>
      </c>
      <c r="F28" s="109">
        <f>Eingabe!M17</f>
        <v>16</v>
      </c>
      <c r="G28" s="19">
        <f>Eingabe!D17</f>
        <v>0</v>
      </c>
      <c r="H28" s="160">
        <f>Eingabe!E17</f>
        <v>0</v>
      </c>
      <c r="I28" s="19">
        <f>Eingabe!F17</f>
        <v>0</v>
      </c>
      <c r="J28" s="19">
        <f>Eingabe!G17</f>
        <v>0</v>
      </c>
      <c r="K28" s="19">
        <f>Eingabe!H17</f>
        <v>16</v>
      </c>
      <c r="L28" s="305">
        <f>Eingabe!I17</f>
        <v>0</v>
      </c>
      <c r="M28" s="305">
        <f>Eingabe!J17</f>
        <v>0</v>
      </c>
      <c r="N28" s="305">
        <f>Eingabe!K17</f>
        <v>0</v>
      </c>
      <c r="O28" s="20">
        <f>Eingabe!L17</f>
        <v>16</v>
      </c>
      <c r="P28" s="20">
        <f t="shared" si="0"/>
        <v>16</v>
      </c>
      <c r="Q28" s="161">
        <v>0</v>
      </c>
      <c r="R28" s="25"/>
      <c r="S28" s="181"/>
      <c r="T28" s="22"/>
      <c r="U28" s="22"/>
      <c r="V28" s="25"/>
      <c r="W28" s="27"/>
      <c r="X28" s="22"/>
      <c r="Y28" s="22"/>
      <c r="Z28" s="22"/>
    </row>
    <row r="29" spans="2:29" ht="27" thickBot="1">
      <c r="B29" s="242" t="str">
        <f>Eingabe!$B$54</f>
        <v>Punktevergabe: 30,27,25,24,23,22,21,20,19,18,17,16,15,14,13,12,11,10,9,8,7,6,5,4,3,2,1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9"/>
      <c r="S29" s="30"/>
      <c r="T29" s="30"/>
      <c r="U29" s="30"/>
      <c r="V29" s="29"/>
      <c r="W29" s="30"/>
      <c r="X29" s="30"/>
      <c r="Y29" s="29"/>
      <c r="Z29" s="27"/>
      <c r="AB29" s="27"/>
      <c r="AC29" s="21"/>
    </row>
    <row r="30" spans="2:29" ht="26.2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29"/>
      <c r="S30" s="30"/>
      <c r="T30" s="30"/>
      <c r="U30" s="30"/>
      <c r="V30" s="29"/>
      <c r="W30" s="30"/>
      <c r="X30" s="30"/>
      <c r="Y30" s="29"/>
      <c r="Z30" s="27"/>
      <c r="AB30" s="27"/>
      <c r="AC30" s="21"/>
    </row>
    <row r="31" spans="2:29" ht="26.25" customHeight="1">
      <c r="B31" s="76"/>
      <c r="C31" s="76"/>
      <c r="D31" s="76"/>
      <c r="E31" s="289" t="s">
        <v>91</v>
      </c>
      <c r="F31" s="289"/>
      <c r="G31" s="289"/>
      <c r="H31" s="289"/>
      <c r="I31" s="289"/>
      <c r="J31" s="289"/>
      <c r="K31" s="76"/>
      <c r="L31" s="76"/>
      <c r="M31" s="76"/>
      <c r="N31" s="76"/>
      <c r="O31" s="76"/>
      <c r="P31" s="76"/>
      <c r="Q31" s="76"/>
      <c r="R31" s="29"/>
      <c r="S31" s="30"/>
      <c r="T31" s="30"/>
      <c r="U31" s="30"/>
      <c r="V31" s="29"/>
      <c r="W31" s="30"/>
      <c r="X31" s="30"/>
      <c r="Y31" s="29"/>
      <c r="Z31" s="27"/>
      <c r="AB31" s="27"/>
      <c r="AC31" s="21"/>
    </row>
    <row r="32" spans="2:29" ht="26.25" customHeight="1">
      <c r="B32" s="76"/>
      <c r="C32" s="76"/>
      <c r="D32" s="76"/>
      <c r="E32" s="146">
        <v>42031</v>
      </c>
      <c r="F32" s="200" t="s">
        <v>37</v>
      </c>
      <c r="G32" s="201"/>
      <c r="H32" s="134">
        <v>14.165</v>
      </c>
      <c r="I32" s="135" t="s">
        <v>31</v>
      </c>
      <c r="J32" s="136">
        <v>6</v>
      </c>
      <c r="K32" s="76"/>
      <c r="L32" s="76"/>
      <c r="M32" s="76"/>
      <c r="N32" s="76"/>
      <c r="O32" s="76"/>
      <c r="P32" s="76"/>
      <c r="Q32" s="76"/>
      <c r="R32" s="29"/>
      <c r="S32" s="30"/>
      <c r="T32" s="30"/>
      <c r="U32" s="30"/>
      <c r="V32" s="29"/>
      <c r="W32" s="30"/>
      <c r="X32" s="30"/>
      <c r="Y32" s="29"/>
      <c r="Z32" s="27"/>
      <c r="AB32" s="27"/>
      <c r="AC32" s="21"/>
    </row>
    <row r="33" spans="2:29" ht="26.25" customHeight="1">
      <c r="B33" s="76"/>
      <c r="C33" s="76"/>
      <c r="D33" s="76"/>
      <c r="E33" s="290"/>
      <c r="F33" s="291"/>
      <c r="G33" s="291"/>
      <c r="H33" s="292"/>
      <c r="I33" s="293"/>
      <c r="J33" s="294"/>
      <c r="K33" s="76"/>
      <c r="L33" s="76"/>
      <c r="M33" s="76"/>
      <c r="N33" s="76"/>
      <c r="O33" s="76"/>
      <c r="P33" s="76"/>
      <c r="Q33" s="76"/>
      <c r="R33" s="29"/>
      <c r="S33" s="30"/>
      <c r="T33" s="30"/>
      <c r="U33" s="30"/>
      <c r="V33" s="29"/>
      <c r="W33" s="30"/>
      <c r="X33" s="30"/>
      <c r="Y33" s="29"/>
      <c r="Z33" s="27"/>
      <c r="AB33" s="27"/>
      <c r="AC33" s="21"/>
    </row>
    <row r="34" spans="2:29" ht="26.25" customHeight="1">
      <c r="B34" s="76"/>
      <c r="C34" s="76"/>
      <c r="D34" s="76"/>
      <c r="E34" s="289" t="s">
        <v>92</v>
      </c>
      <c r="F34" s="289"/>
      <c r="G34" s="289"/>
      <c r="H34" s="289"/>
      <c r="I34" s="289"/>
      <c r="J34" s="289"/>
      <c r="K34" s="76"/>
      <c r="L34" s="76"/>
      <c r="M34" s="76"/>
      <c r="N34" s="76"/>
      <c r="O34" s="76"/>
      <c r="P34" s="76"/>
      <c r="Q34" s="76"/>
      <c r="R34" s="29"/>
      <c r="S34" s="30"/>
      <c r="T34" s="30"/>
      <c r="U34" s="30"/>
      <c r="V34" s="29"/>
      <c r="W34" s="30"/>
      <c r="X34" s="30"/>
      <c r="Y34" s="29"/>
      <c r="Z34" s="27"/>
      <c r="AB34" s="27"/>
      <c r="AC34" s="21"/>
    </row>
    <row r="35" spans="2:26" ht="26.25" customHeight="1">
      <c r="B35" s="28"/>
      <c r="C35" s="28"/>
      <c r="D35" s="28"/>
      <c r="E35" s="146">
        <v>42325</v>
      </c>
      <c r="F35" s="200" t="s">
        <v>40</v>
      </c>
      <c r="G35" s="201"/>
      <c r="H35" s="134">
        <v>10.028</v>
      </c>
      <c r="I35" s="135" t="s">
        <v>31</v>
      </c>
      <c r="J35" s="136">
        <v>4</v>
      </c>
      <c r="K35" s="28"/>
      <c r="L35" s="28"/>
      <c r="M35" s="28"/>
      <c r="N35" s="106"/>
      <c r="O35" s="106"/>
      <c r="P35" s="28"/>
      <c r="S35" s="29"/>
      <c r="T35" s="30"/>
      <c r="U35" s="30"/>
      <c r="V35" s="30"/>
      <c r="W35" s="29"/>
      <c r="X35" s="29"/>
      <c r="Y35" s="30"/>
      <c r="Z35" s="29"/>
    </row>
    <row r="36" spans="2:26" ht="26.25" customHeight="1" thickBot="1">
      <c r="B36" s="28"/>
      <c r="C36" s="21"/>
      <c r="D36" s="21"/>
      <c r="E36" s="39"/>
      <c r="F36" s="26"/>
      <c r="G36" s="21"/>
      <c r="H36" s="70"/>
      <c r="I36" s="21"/>
      <c r="J36" s="21"/>
      <c r="K36" s="21"/>
      <c r="L36" s="21"/>
      <c r="M36" s="21"/>
      <c r="N36" s="70"/>
      <c r="O36" s="106"/>
      <c r="P36" s="28"/>
      <c r="S36" s="29"/>
      <c r="T36" s="30"/>
      <c r="U36" s="30"/>
      <c r="V36" s="30"/>
      <c r="W36" s="29"/>
      <c r="X36" s="29"/>
      <c r="Y36" s="30"/>
      <c r="Z36" s="29"/>
    </row>
    <row r="37" spans="2:26" ht="33" thickBot="1">
      <c r="B37" s="21"/>
      <c r="C37" s="21"/>
      <c r="D37" s="213">
        <f>Eingabe!$D$3</f>
        <v>42031</v>
      </c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5"/>
      <c r="P37" s="21"/>
      <c r="S37" s="29"/>
      <c r="T37" s="30"/>
      <c r="U37" s="30"/>
      <c r="V37" s="30"/>
      <c r="W37" s="29"/>
      <c r="X37" s="29"/>
      <c r="Y37" s="30"/>
      <c r="Z37" s="29"/>
    </row>
    <row r="38" spans="2:26" ht="31.5">
      <c r="B38" s="21"/>
      <c r="C38" s="21"/>
      <c r="D38" s="202" t="s">
        <v>0</v>
      </c>
      <c r="E38" s="192" t="s">
        <v>26</v>
      </c>
      <c r="F38" s="238" t="s">
        <v>29</v>
      </c>
      <c r="G38" s="239"/>
      <c r="H38" s="222" t="s">
        <v>30</v>
      </c>
      <c r="I38" s="192" t="s">
        <v>4</v>
      </c>
      <c r="J38" s="192" t="s">
        <v>5</v>
      </c>
      <c r="K38" s="192" t="s">
        <v>6</v>
      </c>
      <c r="L38" s="192" t="s">
        <v>25</v>
      </c>
      <c r="M38" s="198" t="s">
        <v>3</v>
      </c>
      <c r="N38" s="31" t="s">
        <v>23</v>
      </c>
      <c r="O38" s="32"/>
      <c r="P38" s="21"/>
      <c r="S38" s="29"/>
      <c r="T38" s="30"/>
      <c r="U38" s="30"/>
      <c r="V38" s="30"/>
      <c r="W38" s="29"/>
      <c r="X38" s="29"/>
      <c r="Y38" s="30"/>
      <c r="Z38" s="29"/>
    </row>
    <row r="39" spans="2:26" ht="26.25" customHeight="1" thickBot="1">
      <c r="B39" s="21"/>
      <c r="C39" s="21"/>
      <c r="D39" s="203"/>
      <c r="E39" s="193"/>
      <c r="F39" s="240"/>
      <c r="G39" s="241"/>
      <c r="H39" s="223"/>
      <c r="I39" s="193"/>
      <c r="J39" s="193"/>
      <c r="K39" s="193"/>
      <c r="L39" s="193"/>
      <c r="M39" s="199"/>
      <c r="N39" s="43" t="s">
        <v>21</v>
      </c>
      <c r="O39" s="44" t="s">
        <v>22</v>
      </c>
      <c r="P39" s="22"/>
      <c r="S39" s="29"/>
      <c r="T39" s="30"/>
      <c r="U39" s="30"/>
      <c r="V39" s="30"/>
      <c r="W39" s="29"/>
      <c r="X39" s="29"/>
      <c r="Y39" s="30"/>
      <c r="Z39" s="29"/>
    </row>
    <row r="40" spans="2:26" ht="26.25" customHeight="1">
      <c r="B40" s="21"/>
      <c r="C40" s="21"/>
      <c r="D40" s="48" t="s">
        <v>7</v>
      </c>
      <c r="E40" s="129" t="str">
        <f>Eingabe!C4</f>
        <v>Thomas Gebhardt</v>
      </c>
      <c r="F40" s="148" t="s">
        <v>81</v>
      </c>
      <c r="G40" s="130"/>
      <c r="H40" s="131">
        <v>12</v>
      </c>
      <c r="I40" s="115">
        <v>95.89</v>
      </c>
      <c r="J40" s="112">
        <f aca="true" t="shared" si="1" ref="J40:J48">SUM(K40-I40)</f>
        <v>97.14</v>
      </c>
      <c r="K40" s="132">
        <v>193.03</v>
      </c>
      <c r="L40" s="112">
        <f aca="true" t="shared" si="2" ref="L40:L48">SUM(K40/12)</f>
        <v>16.085833333333333</v>
      </c>
      <c r="M40" s="133">
        <f>Eingabe!D4</f>
        <v>30</v>
      </c>
      <c r="N40" s="185"/>
      <c r="O40" s="186"/>
      <c r="P40" s="22"/>
      <c r="S40" s="29"/>
      <c r="T40" s="30"/>
      <c r="U40" s="30"/>
      <c r="V40" s="30"/>
      <c r="W40" s="29"/>
      <c r="X40" s="29"/>
      <c r="Y40" s="30"/>
      <c r="Z40" s="29"/>
    </row>
    <row r="41" spans="2:26" ht="26.25" customHeight="1">
      <c r="B41" s="21"/>
      <c r="C41" s="21"/>
      <c r="D41" s="12" t="s">
        <v>8</v>
      </c>
      <c r="E41" s="123" t="str">
        <f>Eingabe!C6</f>
        <v>Günther Schlosser</v>
      </c>
      <c r="F41" s="124" t="s">
        <v>83</v>
      </c>
      <c r="G41" s="125"/>
      <c r="H41" s="126">
        <v>19</v>
      </c>
      <c r="I41" s="116">
        <v>95.98</v>
      </c>
      <c r="J41" s="113">
        <f t="shared" si="1"/>
        <v>96.96999999999998</v>
      </c>
      <c r="K41" s="127">
        <v>192.95</v>
      </c>
      <c r="L41" s="113">
        <f t="shared" si="2"/>
        <v>16.079166666666666</v>
      </c>
      <c r="M41" s="128">
        <f>Eingabe!D6</f>
        <v>27</v>
      </c>
      <c r="N41" s="166">
        <f aca="true" t="shared" si="3" ref="N41:N48">$K$40-K41</f>
        <v>0.0800000000000125</v>
      </c>
      <c r="O41" s="167"/>
      <c r="P41" s="23"/>
      <c r="S41" s="29"/>
      <c r="T41" s="30"/>
      <c r="U41" s="30"/>
      <c r="V41" s="30"/>
      <c r="W41" s="29"/>
      <c r="X41" s="29"/>
      <c r="Y41" s="30"/>
      <c r="Z41" s="29"/>
    </row>
    <row r="42" spans="2:26" ht="26.25" customHeight="1">
      <c r="B42" s="21"/>
      <c r="C42" s="21"/>
      <c r="D42" s="13" t="s">
        <v>9</v>
      </c>
      <c r="E42" s="117" t="str">
        <f>Eingabe!C12</f>
        <v>Walter Lemböck </v>
      </c>
      <c r="F42" s="118" t="s">
        <v>80</v>
      </c>
      <c r="G42" s="119"/>
      <c r="H42" s="120">
        <v>7</v>
      </c>
      <c r="I42" s="5">
        <v>95.31</v>
      </c>
      <c r="J42" s="114">
        <f t="shared" si="1"/>
        <v>96.88999999999999</v>
      </c>
      <c r="K42" s="121">
        <v>192.2</v>
      </c>
      <c r="L42" s="114">
        <f t="shared" si="2"/>
        <v>16.016666666666666</v>
      </c>
      <c r="M42" s="122">
        <f>Eingabe!D12</f>
        <v>25</v>
      </c>
      <c r="N42" s="168">
        <f t="shared" si="3"/>
        <v>0.8300000000000125</v>
      </c>
      <c r="O42" s="169">
        <f aca="true" t="shared" si="4" ref="O42:O48">SUM(K41-K42)</f>
        <v>0.75</v>
      </c>
      <c r="P42" s="23"/>
      <c r="S42" s="29"/>
      <c r="T42" s="30"/>
      <c r="U42" s="30"/>
      <c r="V42" s="30"/>
      <c r="W42" s="29"/>
      <c r="X42" s="29"/>
      <c r="Y42" s="30"/>
      <c r="Z42" s="29"/>
    </row>
    <row r="43" spans="2:26" ht="26.25" customHeight="1">
      <c r="B43" s="21"/>
      <c r="C43" s="21"/>
      <c r="D43" s="10" t="s">
        <v>10</v>
      </c>
      <c r="E43" s="40" t="str">
        <f>Eingabe!C5</f>
        <v>Thomas Sanda</v>
      </c>
      <c r="F43" s="110" t="s">
        <v>81</v>
      </c>
      <c r="G43" s="105"/>
      <c r="H43" s="19">
        <v>3</v>
      </c>
      <c r="I43" s="114">
        <v>95.5</v>
      </c>
      <c r="J43" s="5">
        <f t="shared" si="1"/>
        <v>95.96000000000001</v>
      </c>
      <c r="K43" s="6">
        <v>191.46</v>
      </c>
      <c r="L43" s="5">
        <f t="shared" si="2"/>
        <v>15.955</v>
      </c>
      <c r="M43" s="7">
        <f>Eingabe!D5</f>
        <v>24</v>
      </c>
      <c r="N43" s="170">
        <f t="shared" si="3"/>
        <v>1.5699999999999932</v>
      </c>
      <c r="O43" s="171">
        <f t="shared" si="4"/>
        <v>0.7399999999999807</v>
      </c>
      <c r="P43" s="23"/>
      <c r="S43" s="29"/>
      <c r="T43" s="30"/>
      <c r="U43" s="30"/>
      <c r="V43" s="30"/>
      <c r="W43" s="29"/>
      <c r="X43" s="29"/>
      <c r="Y43" s="30"/>
      <c r="Z43" s="29"/>
    </row>
    <row r="44" spans="2:26" ht="26.25" customHeight="1">
      <c r="B44" s="21"/>
      <c r="C44" s="21"/>
      <c r="D44" s="10" t="s">
        <v>11</v>
      </c>
      <c r="E44" s="40" t="str">
        <f>Eingabe!C8</f>
        <v>Peter Siding </v>
      </c>
      <c r="F44" s="110" t="s">
        <v>80</v>
      </c>
      <c r="G44" s="105"/>
      <c r="H44" s="19">
        <v>5</v>
      </c>
      <c r="I44" s="5">
        <v>94.33</v>
      </c>
      <c r="J44" s="5">
        <f t="shared" si="1"/>
        <v>93.55</v>
      </c>
      <c r="K44" s="6">
        <v>187.88</v>
      </c>
      <c r="L44" s="5">
        <f t="shared" si="2"/>
        <v>15.656666666666666</v>
      </c>
      <c r="M44" s="7">
        <f>Eingabe!D8</f>
        <v>23</v>
      </c>
      <c r="N44" s="170">
        <f t="shared" si="3"/>
        <v>5.150000000000006</v>
      </c>
      <c r="O44" s="171">
        <f t="shared" si="4"/>
        <v>3.5800000000000125</v>
      </c>
      <c r="P44" s="23"/>
      <c r="S44" s="29"/>
      <c r="T44" s="30"/>
      <c r="U44" s="30"/>
      <c r="V44" s="30"/>
      <c r="W44" s="29"/>
      <c r="X44" s="29"/>
      <c r="Y44" s="30"/>
      <c r="Z44" s="29"/>
    </row>
    <row r="45" spans="2:26" ht="26.25" customHeight="1">
      <c r="B45" s="21"/>
      <c r="C45" s="21"/>
      <c r="D45" s="10" t="s">
        <v>12</v>
      </c>
      <c r="E45" s="40" t="str">
        <f>Eingabe!C10</f>
        <v>Ernst Brajer</v>
      </c>
      <c r="F45" s="110" t="s">
        <v>81</v>
      </c>
      <c r="G45" s="105"/>
      <c r="H45" s="19">
        <v>18</v>
      </c>
      <c r="I45" s="5">
        <v>88.4</v>
      </c>
      <c r="J45" s="5">
        <f t="shared" si="1"/>
        <v>89.75999999999999</v>
      </c>
      <c r="K45" s="6">
        <v>178.16</v>
      </c>
      <c r="L45" s="5">
        <f t="shared" si="2"/>
        <v>14.846666666666666</v>
      </c>
      <c r="M45" s="7">
        <f>Eingabe!D10</f>
        <v>22</v>
      </c>
      <c r="N45" s="170">
        <f t="shared" si="3"/>
        <v>14.870000000000005</v>
      </c>
      <c r="O45" s="171">
        <f t="shared" si="4"/>
        <v>9.719999999999999</v>
      </c>
      <c r="P45" s="22"/>
      <c r="S45" s="29"/>
      <c r="T45" s="30"/>
      <c r="U45" s="30"/>
      <c r="V45" s="30"/>
      <c r="W45" s="29"/>
      <c r="X45" s="29"/>
      <c r="Y45" s="30"/>
      <c r="Z45" s="29"/>
    </row>
    <row r="46" spans="2:26" ht="26.25" customHeight="1">
      <c r="B46" s="21"/>
      <c r="C46" s="21"/>
      <c r="D46" s="10" t="s">
        <v>13</v>
      </c>
      <c r="E46" s="40" t="str">
        <f>Eingabe!C9</f>
        <v>Roland Dobritzhofer</v>
      </c>
      <c r="F46" s="110" t="s">
        <v>82</v>
      </c>
      <c r="G46" s="105"/>
      <c r="H46" s="19">
        <v>1</v>
      </c>
      <c r="I46" s="5">
        <v>87.23</v>
      </c>
      <c r="J46" s="5">
        <f t="shared" si="1"/>
        <v>87.46</v>
      </c>
      <c r="K46" s="6">
        <v>174.69</v>
      </c>
      <c r="L46" s="5">
        <f t="shared" si="2"/>
        <v>14.5575</v>
      </c>
      <c r="M46" s="7">
        <f>Eingabe!D9</f>
        <v>21</v>
      </c>
      <c r="N46" s="170">
        <f t="shared" si="3"/>
        <v>18.340000000000003</v>
      </c>
      <c r="O46" s="171">
        <f t="shared" si="4"/>
        <v>3.469999999999999</v>
      </c>
      <c r="P46" s="22"/>
      <c r="S46" s="29"/>
      <c r="T46" s="30"/>
      <c r="U46" s="30"/>
      <c r="V46" s="30"/>
      <c r="W46" s="29"/>
      <c r="X46" s="29"/>
      <c r="Y46" s="30"/>
      <c r="Z46" s="29"/>
    </row>
    <row r="47" spans="2:26" ht="26.25" customHeight="1">
      <c r="B47" s="21"/>
      <c r="C47" s="21"/>
      <c r="D47" s="10" t="s">
        <v>14</v>
      </c>
      <c r="E47" s="40" t="str">
        <f>Eingabe!C11</f>
        <v>Thomas Nowak </v>
      </c>
      <c r="F47" s="110" t="s">
        <v>81</v>
      </c>
      <c r="G47" s="105"/>
      <c r="H47" s="19">
        <v>14</v>
      </c>
      <c r="I47" s="5">
        <v>75.6</v>
      </c>
      <c r="J47" s="5">
        <f t="shared" si="1"/>
        <v>96.73000000000002</v>
      </c>
      <c r="K47" s="6">
        <v>172.33</v>
      </c>
      <c r="L47" s="5">
        <f t="shared" si="2"/>
        <v>14.360833333333334</v>
      </c>
      <c r="M47" s="7">
        <f>Eingabe!D11</f>
        <v>20</v>
      </c>
      <c r="N47" s="170">
        <f t="shared" si="3"/>
        <v>20.69999999999999</v>
      </c>
      <c r="O47" s="171">
        <f t="shared" si="4"/>
        <v>2.359999999999985</v>
      </c>
      <c r="P47" s="21"/>
      <c r="S47" s="29"/>
      <c r="T47" s="30"/>
      <c r="U47" s="30"/>
      <c r="V47" s="30"/>
      <c r="W47" s="29"/>
      <c r="X47" s="29"/>
      <c r="Y47" s="30"/>
      <c r="Z47" s="29"/>
    </row>
    <row r="48" spans="2:26" ht="26.25" customHeight="1">
      <c r="B48" s="21"/>
      <c r="C48" s="21"/>
      <c r="D48" s="10" t="s">
        <v>15</v>
      </c>
      <c r="E48" s="40" t="str">
        <f>Eingabe!C7</f>
        <v>Gerhard Fischer </v>
      </c>
      <c r="F48" s="110" t="s">
        <v>81</v>
      </c>
      <c r="G48" s="105"/>
      <c r="H48" s="19">
        <v>17</v>
      </c>
      <c r="I48" s="5">
        <v>50.81</v>
      </c>
      <c r="J48" s="5">
        <f t="shared" si="1"/>
        <v>0</v>
      </c>
      <c r="K48" s="6">
        <v>50.81</v>
      </c>
      <c r="L48" s="5">
        <f t="shared" si="2"/>
        <v>4.234166666666667</v>
      </c>
      <c r="M48" s="7">
        <f>Eingabe!D7</f>
        <v>19</v>
      </c>
      <c r="N48" s="170">
        <f t="shared" si="3"/>
        <v>142.22</v>
      </c>
      <c r="O48" s="171">
        <f t="shared" si="4"/>
        <v>121.52000000000001</v>
      </c>
      <c r="P48" s="21"/>
      <c r="S48" s="29"/>
      <c r="T48" s="30"/>
      <c r="U48" s="30"/>
      <c r="V48" s="30"/>
      <c r="W48" s="29"/>
      <c r="X48" s="29"/>
      <c r="Y48" s="30"/>
      <c r="Z48" s="29"/>
    </row>
    <row r="49" spans="2:26" ht="27" thickBot="1">
      <c r="B49" s="21"/>
      <c r="C49" s="21"/>
      <c r="D49" s="210" t="str">
        <f>Eingabe!$B$54</f>
        <v>Punktevergabe: 30,27,25,24,23,22,21,20,19,18,17,16,15,14,13,12,11,10,9,8,7,6,5,4,3,2,1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1"/>
      <c r="S49" s="29"/>
      <c r="T49" s="30"/>
      <c r="U49" s="30"/>
      <c r="V49" s="30"/>
      <c r="W49" s="29"/>
      <c r="X49" s="29"/>
      <c r="Y49" s="30"/>
      <c r="Z49" s="29"/>
    </row>
    <row r="50" spans="2:26" ht="26.25" customHeight="1">
      <c r="B50" s="21"/>
      <c r="C50" s="21"/>
      <c r="D50" s="21"/>
      <c r="E50" s="39"/>
      <c r="F50" s="26"/>
      <c r="G50" s="21"/>
      <c r="H50" s="70"/>
      <c r="I50" s="21"/>
      <c r="J50" s="21"/>
      <c r="K50" s="21"/>
      <c r="L50" s="21"/>
      <c r="M50" s="21"/>
      <c r="N50" s="70"/>
      <c r="P50" s="21"/>
      <c r="S50" s="29"/>
      <c r="T50" s="30"/>
      <c r="U50" s="30"/>
      <c r="V50" s="30"/>
      <c r="W50" s="29"/>
      <c r="X50" s="29"/>
      <c r="Y50" s="30"/>
      <c r="Z50" s="29"/>
    </row>
    <row r="51" spans="2:26" ht="26.25" customHeight="1">
      <c r="B51" s="21"/>
      <c r="C51" s="21"/>
      <c r="D51" s="21"/>
      <c r="E51" s="21"/>
      <c r="F51" s="231" t="s">
        <v>37</v>
      </c>
      <c r="G51" s="232"/>
      <c r="H51" s="137">
        <v>14.165</v>
      </c>
      <c r="I51" s="138" t="s">
        <v>31</v>
      </c>
      <c r="J51" s="139">
        <v>6</v>
      </c>
      <c r="K51" s="26"/>
      <c r="L51" s="22"/>
      <c r="M51" s="21"/>
      <c r="N51" s="70"/>
      <c r="O51" s="70"/>
      <c r="P51" s="21"/>
      <c r="S51" s="29"/>
      <c r="T51" s="30"/>
      <c r="U51" s="30"/>
      <c r="V51" s="30"/>
      <c r="W51" s="29"/>
      <c r="X51" s="29"/>
      <c r="Y51" s="30"/>
      <c r="Z51" s="29"/>
    </row>
    <row r="52" spans="2:26" ht="26.25" customHeight="1">
      <c r="B52" s="21"/>
      <c r="C52" s="21"/>
      <c r="D52" s="21"/>
      <c r="E52" s="21"/>
      <c r="F52" s="227" t="s">
        <v>47</v>
      </c>
      <c r="G52" s="228"/>
      <c r="H52" s="140">
        <v>14.363</v>
      </c>
      <c r="I52" s="141" t="s">
        <v>31</v>
      </c>
      <c r="J52" s="142">
        <v>6</v>
      </c>
      <c r="K52" s="26"/>
      <c r="L52" s="22"/>
      <c r="M52" s="21"/>
      <c r="N52" s="70"/>
      <c r="O52" s="70"/>
      <c r="P52" s="21"/>
      <c r="S52" s="29"/>
      <c r="T52" s="30"/>
      <c r="U52" s="30"/>
      <c r="V52" s="30"/>
      <c r="W52" s="29"/>
      <c r="X52" s="29"/>
      <c r="Y52" s="30"/>
      <c r="Z52" s="29"/>
    </row>
    <row r="53" spans="2:26" ht="26.25" customHeight="1">
      <c r="B53" s="21"/>
      <c r="C53" s="21"/>
      <c r="D53" s="21"/>
      <c r="E53" s="21"/>
      <c r="F53" s="233" t="s">
        <v>36</v>
      </c>
      <c r="G53" s="234"/>
      <c r="H53" s="143">
        <v>14.416</v>
      </c>
      <c r="I53" s="144" t="s">
        <v>31</v>
      </c>
      <c r="J53" s="145">
        <v>5</v>
      </c>
      <c r="K53" s="29"/>
      <c r="L53" s="27"/>
      <c r="M53" s="21"/>
      <c r="N53" s="70"/>
      <c r="O53" s="70"/>
      <c r="P53" s="21"/>
      <c r="S53" s="29"/>
      <c r="T53" s="30"/>
      <c r="U53" s="30"/>
      <c r="V53" s="30"/>
      <c r="W53" s="29"/>
      <c r="X53" s="29"/>
      <c r="Y53" s="30"/>
      <c r="Z53" s="29"/>
    </row>
    <row r="54" spans="2:26" ht="26.25" customHeight="1">
      <c r="B54" s="21"/>
      <c r="C54" s="21"/>
      <c r="D54" s="21"/>
      <c r="E54" s="42"/>
      <c r="F54" s="36"/>
      <c r="G54" s="36"/>
      <c r="H54" s="36"/>
      <c r="I54" s="37"/>
      <c r="J54" s="30"/>
      <c r="K54" s="29"/>
      <c r="L54" s="27"/>
      <c r="M54" s="21"/>
      <c r="N54" s="70"/>
      <c r="O54" s="70"/>
      <c r="P54" s="21"/>
      <c r="S54" s="29"/>
      <c r="T54" s="30"/>
      <c r="U54" s="30"/>
      <c r="V54" s="30"/>
      <c r="W54" s="29"/>
      <c r="X54" s="29"/>
      <c r="Y54" s="30"/>
      <c r="Z54" s="29"/>
    </row>
    <row r="55" spans="2:26" ht="26.25" customHeight="1" thickBot="1">
      <c r="B55" s="21"/>
      <c r="C55" s="21"/>
      <c r="D55" s="21"/>
      <c r="E55" s="39"/>
      <c r="F55" s="26"/>
      <c r="G55" s="21"/>
      <c r="H55" s="70"/>
      <c r="I55" s="21"/>
      <c r="J55" s="21"/>
      <c r="K55" s="21"/>
      <c r="L55" s="21"/>
      <c r="M55" s="21"/>
      <c r="N55" s="70"/>
      <c r="O55" s="70"/>
      <c r="P55" s="21"/>
      <c r="S55" s="29"/>
      <c r="T55" s="30"/>
      <c r="U55" s="30"/>
      <c r="V55" s="30"/>
      <c r="W55" s="29"/>
      <c r="X55" s="29"/>
      <c r="Y55" s="30"/>
      <c r="Z55" s="29"/>
    </row>
    <row r="56" spans="2:26" ht="33" thickBot="1">
      <c r="B56" s="21"/>
      <c r="C56" s="21"/>
      <c r="D56" s="213">
        <f>Eingabe!$E$3</f>
        <v>42059</v>
      </c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5"/>
      <c r="P56" s="21"/>
      <c r="S56" s="29"/>
      <c r="T56" s="30"/>
      <c r="U56" s="30"/>
      <c r="V56" s="30"/>
      <c r="W56" s="29"/>
      <c r="X56" s="29"/>
      <c r="Y56" s="30"/>
      <c r="Z56" s="29"/>
    </row>
    <row r="57" spans="2:26" ht="32.25" customHeight="1">
      <c r="B57" s="21"/>
      <c r="C57" s="21"/>
      <c r="D57" s="202" t="s">
        <v>0</v>
      </c>
      <c r="E57" s="192" t="s">
        <v>26</v>
      </c>
      <c r="F57" s="192" t="s">
        <v>29</v>
      </c>
      <c r="G57" s="192"/>
      <c r="H57" s="222" t="s">
        <v>30</v>
      </c>
      <c r="I57" s="192" t="s">
        <v>4</v>
      </c>
      <c r="J57" s="192" t="s">
        <v>5</v>
      </c>
      <c r="K57" s="192" t="s">
        <v>6</v>
      </c>
      <c r="L57" s="192" t="s">
        <v>25</v>
      </c>
      <c r="M57" s="198" t="s">
        <v>3</v>
      </c>
      <c r="N57" s="31" t="s">
        <v>23</v>
      </c>
      <c r="O57" s="32"/>
      <c r="P57" s="21"/>
      <c r="S57" s="29"/>
      <c r="T57" s="30"/>
      <c r="U57" s="30"/>
      <c r="V57" s="30"/>
      <c r="W57" s="29"/>
      <c r="X57" s="29"/>
      <c r="Y57" s="30"/>
      <c r="Z57" s="29"/>
    </row>
    <row r="58" spans="2:26" ht="26.25" customHeight="1" thickBot="1">
      <c r="B58" s="21"/>
      <c r="C58" s="21"/>
      <c r="D58" s="203"/>
      <c r="E58" s="193"/>
      <c r="F58" s="193"/>
      <c r="G58" s="193"/>
      <c r="H58" s="223"/>
      <c r="I58" s="193"/>
      <c r="J58" s="193"/>
      <c r="K58" s="193"/>
      <c r="L58" s="193"/>
      <c r="M58" s="199"/>
      <c r="N58" s="43" t="s">
        <v>21</v>
      </c>
      <c r="O58" s="44" t="s">
        <v>22</v>
      </c>
      <c r="P58" s="21"/>
      <c r="S58" s="29"/>
      <c r="T58" s="30"/>
      <c r="U58" s="30"/>
      <c r="V58" s="30"/>
      <c r="W58" s="29"/>
      <c r="X58" s="29"/>
      <c r="Y58" s="30"/>
      <c r="Z58" s="29"/>
    </row>
    <row r="59" spans="2:26" ht="26.25" customHeight="1">
      <c r="B59" s="21"/>
      <c r="C59" s="21"/>
      <c r="D59" s="60" t="s">
        <v>7</v>
      </c>
      <c r="E59" s="147" t="str">
        <f>Eingabe!C11</f>
        <v>Thomas Nowak </v>
      </c>
      <c r="F59" s="148" t="s">
        <v>81</v>
      </c>
      <c r="G59" s="175"/>
      <c r="H59" s="149">
        <v>19</v>
      </c>
      <c r="I59" s="150">
        <v>80.22</v>
      </c>
      <c r="J59" s="154">
        <f aca="true" t="shared" si="5" ref="J59:J66">K59-I59</f>
        <v>80.15</v>
      </c>
      <c r="K59" s="151">
        <v>160.37</v>
      </c>
      <c r="L59" s="150">
        <f aca="true" t="shared" si="6" ref="L59:L66">SUM(K59/12)</f>
        <v>13.364166666666668</v>
      </c>
      <c r="M59" s="152">
        <f>Eingabe!E11</f>
        <v>30</v>
      </c>
      <c r="N59" s="164"/>
      <c r="O59" s="165"/>
      <c r="P59" s="21"/>
      <c r="S59" s="29"/>
      <c r="T59" s="30"/>
      <c r="U59" s="30"/>
      <c r="V59" s="30"/>
      <c r="W59" s="29"/>
      <c r="X59" s="29"/>
      <c r="Y59" s="30"/>
      <c r="Z59" s="29"/>
    </row>
    <row r="60" spans="2:26" ht="26.25" customHeight="1">
      <c r="B60" s="21"/>
      <c r="C60" s="21"/>
      <c r="D60" s="12" t="s">
        <v>8</v>
      </c>
      <c r="E60" s="123" t="str">
        <f>Eingabe!C4</f>
        <v>Thomas Gebhardt</v>
      </c>
      <c r="F60" s="153" t="s">
        <v>81</v>
      </c>
      <c r="G60" s="176"/>
      <c r="H60" s="126">
        <v>7</v>
      </c>
      <c r="I60" s="114">
        <v>79.77</v>
      </c>
      <c r="J60" s="116">
        <f t="shared" si="5"/>
        <v>80.38000000000001</v>
      </c>
      <c r="K60" s="127">
        <v>160.15</v>
      </c>
      <c r="L60" s="113">
        <f t="shared" si="6"/>
        <v>13.345833333333333</v>
      </c>
      <c r="M60" s="128">
        <f>Eingabe!E4</f>
        <v>27</v>
      </c>
      <c r="N60" s="166">
        <f aca="true" t="shared" si="7" ref="N60:N66">$K$59-K60</f>
        <v>0.21999999999999886</v>
      </c>
      <c r="O60" s="167"/>
      <c r="P60" s="21"/>
      <c r="S60" s="29"/>
      <c r="T60" s="30"/>
      <c r="U60" s="30"/>
      <c r="V60" s="30"/>
      <c r="W60" s="29"/>
      <c r="X60" s="29"/>
      <c r="Y60" s="30"/>
      <c r="Z60" s="29"/>
    </row>
    <row r="61" spans="2:26" ht="26.25" customHeight="1">
      <c r="B61" s="21"/>
      <c r="C61" s="21"/>
      <c r="D61" s="13" t="s">
        <v>9</v>
      </c>
      <c r="E61" s="117" t="str">
        <f>Eingabe!C12</f>
        <v>Walter Lemböck </v>
      </c>
      <c r="F61" s="118" t="s">
        <v>80</v>
      </c>
      <c r="G61" s="177"/>
      <c r="H61" s="120">
        <v>20</v>
      </c>
      <c r="I61" s="113">
        <v>79.88</v>
      </c>
      <c r="J61" s="114">
        <f t="shared" si="5"/>
        <v>79.9</v>
      </c>
      <c r="K61" s="121">
        <v>159.78</v>
      </c>
      <c r="L61" s="114">
        <f t="shared" si="6"/>
        <v>13.315</v>
      </c>
      <c r="M61" s="122">
        <f>Eingabe!E12</f>
        <v>25</v>
      </c>
      <c r="N61" s="168">
        <f t="shared" si="7"/>
        <v>0.5900000000000034</v>
      </c>
      <c r="O61" s="169">
        <f aca="true" t="shared" si="8" ref="O61:O66">SUM(K60-K61)</f>
        <v>0.37000000000000455</v>
      </c>
      <c r="P61" s="21"/>
      <c r="S61" s="29"/>
      <c r="T61" s="30"/>
      <c r="U61" s="30"/>
      <c r="V61" s="30"/>
      <c r="W61" s="29"/>
      <c r="X61" s="29"/>
      <c r="Y61" s="30"/>
      <c r="Z61" s="29"/>
    </row>
    <row r="62" spans="2:26" ht="26.25" customHeight="1">
      <c r="B62" s="21"/>
      <c r="C62" s="21"/>
      <c r="D62" s="10" t="s">
        <v>10</v>
      </c>
      <c r="E62" s="40" t="str">
        <f>Eingabe!C5</f>
        <v>Thomas Sanda</v>
      </c>
      <c r="F62" s="110" t="s">
        <v>81</v>
      </c>
      <c r="G62" s="178"/>
      <c r="H62" s="19">
        <v>14</v>
      </c>
      <c r="I62" s="5">
        <v>79.17</v>
      </c>
      <c r="J62" s="5">
        <f t="shared" si="5"/>
        <v>79.33999999999999</v>
      </c>
      <c r="K62" s="6">
        <v>158.51</v>
      </c>
      <c r="L62" s="5">
        <f t="shared" si="6"/>
        <v>13.209166666666667</v>
      </c>
      <c r="M62" s="7">
        <f>Eingabe!E5</f>
        <v>24</v>
      </c>
      <c r="N62" s="170">
        <f t="shared" si="7"/>
        <v>1.8600000000000136</v>
      </c>
      <c r="O62" s="171">
        <f t="shared" si="8"/>
        <v>1.2700000000000102</v>
      </c>
      <c r="P62" s="21"/>
      <c r="S62" s="29"/>
      <c r="T62" s="30"/>
      <c r="U62" s="30"/>
      <c r="V62" s="30"/>
      <c r="W62" s="29"/>
      <c r="X62" s="29"/>
      <c r="Y62" s="30"/>
      <c r="Z62" s="29"/>
    </row>
    <row r="63" spans="2:26" ht="26.25" customHeight="1">
      <c r="B63" s="21"/>
      <c r="C63" s="21"/>
      <c r="D63" s="10" t="s">
        <v>11</v>
      </c>
      <c r="E63" s="40" t="str">
        <f>Eingabe!C7</f>
        <v>Gerhard Fischer </v>
      </c>
      <c r="F63" s="110" t="s">
        <v>81</v>
      </c>
      <c r="G63" s="178"/>
      <c r="H63" s="19">
        <v>16</v>
      </c>
      <c r="I63" s="5">
        <v>77.99</v>
      </c>
      <c r="J63" s="5">
        <f t="shared" si="5"/>
        <v>79.03000000000002</v>
      </c>
      <c r="K63" s="6">
        <v>157.02</v>
      </c>
      <c r="L63" s="5">
        <f t="shared" si="6"/>
        <v>13.085</v>
      </c>
      <c r="M63" s="7">
        <f>Eingabe!E7</f>
        <v>23</v>
      </c>
      <c r="N63" s="170">
        <f t="shared" si="7"/>
        <v>3.3499999999999943</v>
      </c>
      <c r="O63" s="171">
        <f t="shared" si="8"/>
        <v>1.4899999999999807</v>
      </c>
      <c r="P63" s="21"/>
      <c r="S63" s="29"/>
      <c r="T63" s="30"/>
      <c r="U63" s="30"/>
      <c r="V63" s="30"/>
      <c r="W63" s="29"/>
      <c r="X63" s="29"/>
      <c r="Y63" s="30"/>
      <c r="Z63" s="29"/>
    </row>
    <row r="64" spans="2:26" ht="26.25" customHeight="1">
      <c r="B64" s="21"/>
      <c r="C64" s="21"/>
      <c r="D64" s="10" t="s">
        <v>12</v>
      </c>
      <c r="E64" s="40" t="str">
        <f>Eingabe!C8</f>
        <v>Peter Siding </v>
      </c>
      <c r="F64" s="110" t="s">
        <v>80</v>
      </c>
      <c r="G64" s="178"/>
      <c r="H64" s="19">
        <v>8</v>
      </c>
      <c r="I64" s="5">
        <v>77.79</v>
      </c>
      <c r="J64" s="5">
        <f t="shared" si="5"/>
        <v>79.11</v>
      </c>
      <c r="K64" s="6">
        <v>156.9</v>
      </c>
      <c r="L64" s="5">
        <f t="shared" si="6"/>
        <v>13.075000000000001</v>
      </c>
      <c r="M64" s="7">
        <f>Eingabe!E8</f>
        <v>22</v>
      </c>
      <c r="N64" s="170">
        <f t="shared" si="7"/>
        <v>3.469999999999999</v>
      </c>
      <c r="O64" s="171">
        <f t="shared" si="8"/>
        <v>0.12000000000000455</v>
      </c>
      <c r="P64" s="21"/>
      <c r="S64" s="29"/>
      <c r="T64" s="30"/>
      <c r="U64" s="30"/>
      <c r="V64" s="30"/>
      <c r="W64" s="29"/>
      <c r="X64" s="29"/>
      <c r="Y64" s="30"/>
      <c r="Z64" s="29"/>
    </row>
    <row r="65" spans="2:26" ht="26.25" customHeight="1">
      <c r="B65" s="21"/>
      <c r="C65" s="21"/>
      <c r="D65" s="10" t="s">
        <v>13</v>
      </c>
      <c r="E65" s="40" t="str">
        <f>Eingabe!C13</f>
        <v>Walter Müllner </v>
      </c>
      <c r="F65" s="110" t="s">
        <v>81</v>
      </c>
      <c r="G65" s="178"/>
      <c r="H65" s="19">
        <v>18</v>
      </c>
      <c r="I65" s="5">
        <v>78.01</v>
      </c>
      <c r="J65" s="5">
        <f t="shared" si="5"/>
        <v>78.64</v>
      </c>
      <c r="K65" s="6">
        <v>156.65</v>
      </c>
      <c r="L65" s="5">
        <f t="shared" si="6"/>
        <v>13.054166666666667</v>
      </c>
      <c r="M65" s="7">
        <f>Eingabe!E13</f>
        <v>21</v>
      </c>
      <c r="N65" s="170">
        <f t="shared" si="7"/>
        <v>3.719999999999999</v>
      </c>
      <c r="O65" s="171">
        <f t="shared" si="8"/>
        <v>0.25</v>
      </c>
      <c r="P65" s="21"/>
      <c r="S65" s="29"/>
      <c r="T65" s="30"/>
      <c r="U65" s="30"/>
      <c r="V65" s="30"/>
      <c r="W65" s="29"/>
      <c r="X65" s="29"/>
      <c r="Y65" s="30"/>
      <c r="Z65" s="29"/>
    </row>
    <row r="66" spans="2:26" ht="26.25" customHeight="1" thickBot="1">
      <c r="B66" s="21"/>
      <c r="C66" s="21"/>
      <c r="D66" s="10" t="s">
        <v>14</v>
      </c>
      <c r="E66" s="40" t="str">
        <f>Eingabe!C9</f>
        <v>Roland Dobritzhofer</v>
      </c>
      <c r="F66" s="110" t="s">
        <v>82</v>
      </c>
      <c r="G66" s="178"/>
      <c r="H66" s="19">
        <v>3</v>
      </c>
      <c r="I66" s="5">
        <v>71.91</v>
      </c>
      <c r="J66" s="5">
        <f t="shared" si="5"/>
        <v>72.96000000000001</v>
      </c>
      <c r="K66" s="6">
        <v>144.87</v>
      </c>
      <c r="L66" s="5">
        <f t="shared" si="6"/>
        <v>12.0725</v>
      </c>
      <c r="M66" s="7">
        <f>Eingabe!E9</f>
        <v>20</v>
      </c>
      <c r="N66" s="170">
        <f t="shared" si="7"/>
        <v>15.5</v>
      </c>
      <c r="O66" s="171">
        <f t="shared" si="8"/>
        <v>11.780000000000001</v>
      </c>
      <c r="P66" s="21"/>
      <c r="S66" s="29"/>
      <c r="T66" s="30"/>
      <c r="U66" s="30"/>
      <c r="V66" s="30"/>
      <c r="W66" s="29"/>
      <c r="X66" s="29"/>
      <c r="Y66" s="30"/>
      <c r="Z66" s="29"/>
    </row>
    <row r="67" spans="2:26" ht="27" thickBot="1">
      <c r="B67" s="21"/>
      <c r="C67" s="21"/>
      <c r="D67" s="224" t="str">
        <f>Eingabe!$B$54</f>
        <v>Punktevergabe: 30,27,25,24,23,22,21,20,19,18,17,16,15,14,13,12,11,10,9,8,7,6,5,4,3,2,1</v>
      </c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6"/>
      <c r="P67" s="21"/>
      <c r="S67" s="29"/>
      <c r="T67" s="30"/>
      <c r="U67" s="30"/>
      <c r="V67" s="30"/>
      <c r="W67" s="29"/>
      <c r="X67" s="29"/>
      <c r="Y67" s="30"/>
      <c r="Z67" s="29"/>
    </row>
    <row r="68" spans="2:26" ht="26.25" customHeight="1">
      <c r="B68" s="21"/>
      <c r="C68" s="21"/>
      <c r="D68" s="21"/>
      <c r="E68" s="39"/>
      <c r="F68" s="26"/>
      <c r="G68" s="21"/>
      <c r="H68" s="70"/>
      <c r="I68" s="21"/>
      <c r="J68" s="21"/>
      <c r="K68" s="21"/>
      <c r="L68" s="21"/>
      <c r="M68" s="21"/>
      <c r="N68" s="70"/>
      <c r="O68" s="70"/>
      <c r="P68" s="21"/>
      <c r="S68" s="29"/>
      <c r="T68" s="30"/>
      <c r="U68" s="30"/>
      <c r="V68" s="30"/>
      <c r="W68" s="29"/>
      <c r="X68" s="29"/>
      <c r="Y68" s="30"/>
      <c r="Z68" s="29"/>
    </row>
    <row r="69" spans="2:26" ht="26.25" customHeight="1">
      <c r="B69" s="21"/>
      <c r="C69" s="21"/>
      <c r="D69" s="21"/>
      <c r="E69" s="21"/>
      <c r="F69" s="231" t="s">
        <v>36</v>
      </c>
      <c r="G69" s="232"/>
      <c r="H69" s="137">
        <v>14.48</v>
      </c>
      <c r="I69" s="138" t="s">
        <v>31</v>
      </c>
      <c r="J69" s="139">
        <v>5</v>
      </c>
      <c r="K69" s="21"/>
      <c r="L69" s="27"/>
      <c r="M69" s="27"/>
      <c r="N69" s="30"/>
      <c r="O69" s="30"/>
      <c r="P69" s="21"/>
      <c r="S69" s="29"/>
      <c r="T69" s="30"/>
      <c r="U69" s="30"/>
      <c r="V69" s="30"/>
      <c r="W69" s="29"/>
      <c r="X69" s="29"/>
      <c r="Y69" s="30"/>
      <c r="Z69" s="29"/>
    </row>
    <row r="70" spans="2:26" ht="26.25" customHeight="1">
      <c r="B70" s="21"/>
      <c r="C70" s="21"/>
      <c r="D70" s="21"/>
      <c r="E70" s="21"/>
      <c r="F70" s="227" t="s">
        <v>38</v>
      </c>
      <c r="G70" s="228"/>
      <c r="H70" s="140">
        <v>14.54</v>
      </c>
      <c r="I70" s="141" t="s">
        <v>31</v>
      </c>
      <c r="J70" s="142">
        <v>5</v>
      </c>
      <c r="K70" s="21"/>
      <c r="L70" s="27"/>
      <c r="M70" s="27"/>
      <c r="N70" s="30"/>
      <c r="O70" s="30"/>
      <c r="P70" s="21"/>
      <c r="S70" s="29"/>
      <c r="T70" s="30"/>
      <c r="U70" s="30"/>
      <c r="V70" s="30"/>
      <c r="W70" s="29"/>
      <c r="X70" s="29"/>
      <c r="Y70" s="30"/>
      <c r="Z70" s="29"/>
    </row>
    <row r="71" spans="2:26" ht="26.25" customHeight="1">
      <c r="B71" s="21"/>
      <c r="C71" s="21"/>
      <c r="D71" s="21"/>
      <c r="E71" s="21"/>
      <c r="F71" s="233" t="s">
        <v>42</v>
      </c>
      <c r="G71" s="234"/>
      <c r="H71" s="143">
        <v>14.545</v>
      </c>
      <c r="I71" s="144" t="s">
        <v>31</v>
      </c>
      <c r="J71" s="145">
        <v>5</v>
      </c>
      <c r="K71" s="21"/>
      <c r="L71" s="27"/>
      <c r="M71" s="27"/>
      <c r="N71" s="30"/>
      <c r="O71" s="30"/>
      <c r="P71" s="21"/>
      <c r="S71" s="29"/>
      <c r="T71" s="30"/>
      <c r="U71" s="30"/>
      <c r="V71" s="30"/>
      <c r="W71" s="29"/>
      <c r="X71" s="29"/>
      <c r="Y71" s="30"/>
      <c r="Z71" s="29"/>
    </row>
    <row r="72" spans="2:26" ht="26.25" customHeight="1">
      <c r="B72" s="21"/>
      <c r="C72" s="21"/>
      <c r="D72" s="21"/>
      <c r="E72" s="42"/>
      <c r="F72" s="36"/>
      <c r="G72" s="36"/>
      <c r="H72" s="36"/>
      <c r="I72" s="37"/>
      <c r="J72" s="21"/>
      <c r="K72" s="29"/>
      <c r="L72" s="27"/>
      <c r="M72" s="21"/>
      <c r="N72" s="70"/>
      <c r="O72" s="70"/>
      <c r="P72" s="21"/>
      <c r="S72" s="29"/>
      <c r="T72" s="30"/>
      <c r="U72" s="30"/>
      <c r="V72" s="30"/>
      <c r="W72" s="29"/>
      <c r="X72" s="29"/>
      <c r="Y72" s="30"/>
      <c r="Z72" s="29"/>
    </row>
    <row r="73" spans="2:26" ht="26.25" customHeight="1" thickBot="1">
      <c r="B73" s="21"/>
      <c r="C73" s="21"/>
      <c r="D73" s="21"/>
      <c r="E73" s="39"/>
      <c r="F73" s="26"/>
      <c r="G73" s="21"/>
      <c r="H73" s="70"/>
      <c r="I73" s="21"/>
      <c r="J73" s="21"/>
      <c r="K73" s="21"/>
      <c r="L73" s="21"/>
      <c r="M73" s="21"/>
      <c r="N73" s="70"/>
      <c r="O73" s="70"/>
      <c r="P73" s="21"/>
      <c r="S73" s="29"/>
      <c r="T73" s="30"/>
      <c r="U73" s="30"/>
      <c r="V73" s="30"/>
      <c r="W73" s="29"/>
      <c r="X73" s="29"/>
      <c r="Y73" s="30"/>
      <c r="Z73" s="29"/>
    </row>
    <row r="74" spans="2:26" ht="33" thickBot="1">
      <c r="B74" s="21"/>
      <c r="C74" s="21"/>
      <c r="D74" s="213">
        <f>Eingabe!$F$3</f>
        <v>42115</v>
      </c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5"/>
      <c r="P74" s="21"/>
      <c r="S74" s="29"/>
      <c r="T74" s="30"/>
      <c r="U74" s="30"/>
      <c r="V74" s="30"/>
      <c r="W74" s="29"/>
      <c r="X74" s="29"/>
      <c r="Y74" s="30"/>
      <c r="Z74" s="29"/>
    </row>
    <row r="75" spans="2:26" ht="31.5">
      <c r="B75" s="21"/>
      <c r="C75" s="21"/>
      <c r="D75" s="202" t="s">
        <v>0</v>
      </c>
      <c r="E75" s="192" t="s">
        <v>26</v>
      </c>
      <c r="F75" s="192" t="s">
        <v>29</v>
      </c>
      <c r="G75" s="192"/>
      <c r="H75" s="222" t="s">
        <v>30</v>
      </c>
      <c r="I75" s="192" t="s">
        <v>4</v>
      </c>
      <c r="J75" s="192" t="s">
        <v>5</v>
      </c>
      <c r="K75" s="192" t="s">
        <v>6</v>
      </c>
      <c r="L75" s="192" t="s">
        <v>25</v>
      </c>
      <c r="M75" s="198" t="s">
        <v>3</v>
      </c>
      <c r="N75" s="31" t="s">
        <v>23</v>
      </c>
      <c r="O75" s="32"/>
      <c r="P75" s="21"/>
      <c r="S75" s="29"/>
      <c r="T75" s="30"/>
      <c r="U75" s="30"/>
      <c r="V75" s="30"/>
      <c r="W75" s="29"/>
      <c r="X75" s="29"/>
      <c r="Y75" s="30"/>
      <c r="Z75" s="29"/>
    </row>
    <row r="76" spans="2:26" ht="26.25" customHeight="1" thickBot="1">
      <c r="B76" s="21"/>
      <c r="C76" s="21"/>
      <c r="D76" s="203"/>
      <c r="E76" s="193"/>
      <c r="F76" s="193"/>
      <c r="G76" s="193"/>
      <c r="H76" s="223"/>
      <c r="I76" s="193"/>
      <c r="J76" s="193"/>
      <c r="K76" s="193"/>
      <c r="L76" s="193"/>
      <c r="M76" s="199"/>
      <c r="N76" s="43" t="s">
        <v>21</v>
      </c>
      <c r="O76" s="44" t="s">
        <v>22</v>
      </c>
      <c r="P76" s="21"/>
      <c r="S76" s="29"/>
      <c r="T76" s="30"/>
      <c r="U76" s="30"/>
      <c r="V76" s="30"/>
      <c r="W76" s="29"/>
      <c r="X76" s="29"/>
      <c r="Y76" s="30"/>
      <c r="Z76" s="29"/>
    </row>
    <row r="77" spans="2:26" ht="26.25" customHeight="1">
      <c r="B77" s="21"/>
      <c r="C77" s="21"/>
      <c r="D77" s="60" t="s">
        <v>7</v>
      </c>
      <c r="E77" s="172" t="str">
        <f>Eingabe!C4</f>
        <v>Thomas Gebhardt</v>
      </c>
      <c r="F77" s="148" t="s">
        <v>81</v>
      </c>
      <c r="G77" s="130"/>
      <c r="H77" s="149">
        <v>3</v>
      </c>
      <c r="I77" s="150">
        <v>78.94</v>
      </c>
      <c r="J77" s="150">
        <f aca="true" t="shared" si="9" ref="J77:J83">K77-I77</f>
        <v>79.58000000000001</v>
      </c>
      <c r="K77" s="151">
        <v>158.52</v>
      </c>
      <c r="L77" s="150">
        <f aca="true" t="shared" si="10" ref="L77:L83">SUM(K77/12)</f>
        <v>13.21</v>
      </c>
      <c r="M77" s="152">
        <f>Eingabe!F4</f>
        <v>30</v>
      </c>
      <c r="N77" s="164"/>
      <c r="O77" s="165"/>
      <c r="P77" s="21"/>
      <c r="S77" s="29"/>
      <c r="T77" s="30"/>
      <c r="U77" s="30"/>
      <c r="V77" s="30"/>
      <c r="W77" s="29"/>
      <c r="X77" s="29"/>
      <c r="Y77" s="30"/>
      <c r="Z77" s="29"/>
    </row>
    <row r="78" spans="2:26" ht="26.25" customHeight="1">
      <c r="B78" s="21"/>
      <c r="C78" s="21"/>
      <c r="D78" s="12" t="s">
        <v>8</v>
      </c>
      <c r="E78" s="123" t="str">
        <f>Eingabe!C5</f>
        <v>Thomas Sanda</v>
      </c>
      <c r="F78" s="153" t="s">
        <v>81</v>
      </c>
      <c r="G78" s="125"/>
      <c r="H78" s="126">
        <v>5</v>
      </c>
      <c r="I78" s="113">
        <v>78.79</v>
      </c>
      <c r="J78" s="113">
        <f t="shared" si="9"/>
        <v>79.08999999999999</v>
      </c>
      <c r="K78" s="127">
        <v>157.88</v>
      </c>
      <c r="L78" s="113">
        <f t="shared" si="10"/>
        <v>13.156666666666666</v>
      </c>
      <c r="M78" s="128">
        <f>Eingabe!F5</f>
        <v>27</v>
      </c>
      <c r="N78" s="166">
        <f aca="true" t="shared" si="11" ref="N78:N83">$K$77-K78</f>
        <v>0.6400000000000148</v>
      </c>
      <c r="O78" s="167"/>
      <c r="P78" s="21"/>
      <c r="S78" s="29"/>
      <c r="T78" s="30"/>
      <c r="U78" s="30"/>
      <c r="V78" s="30"/>
      <c r="W78" s="29"/>
      <c r="X78" s="29"/>
      <c r="Y78" s="30"/>
      <c r="Z78" s="29"/>
    </row>
    <row r="79" spans="2:26" ht="26.25" customHeight="1">
      <c r="B79" s="21"/>
      <c r="C79" s="21"/>
      <c r="D79" s="13" t="s">
        <v>9</v>
      </c>
      <c r="E79" s="117" t="str">
        <f>Eingabe!C11</f>
        <v>Thomas Nowak </v>
      </c>
      <c r="F79" s="118" t="s">
        <v>81</v>
      </c>
      <c r="G79" s="119"/>
      <c r="H79" s="120">
        <v>4</v>
      </c>
      <c r="I79" s="114">
        <v>78.44</v>
      </c>
      <c r="J79" s="5">
        <f t="shared" si="9"/>
        <v>78.46000000000001</v>
      </c>
      <c r="K79" s="121">
        <v>156.9</v>
      </c>
      <c r="L79" s="114">
        <f t="shared" si="10"/>
        <v>13.075000000000001</v>
      </c>
      <c r="M79" s="122">
        <f>Eingabe!F11</f>
        <v>25</v>
      </c>
      <c r="N79" s="168">
        <f t="shared" si="11"/>
        <v>1.6200000000000045</v>
      </c>
      <c r="O79" s="169">
        <f>SUM(K78-K79)</f>
        <v>0.9799999999999898</v>
      </c>
      <c r="P79" s="21"/>
      <c r="S79" s="29"/>
      <c r="T79" s="30"/>
      <c r="U79" s="30"/>
      <c r="V79" s="30"/>
      <c r="W79" s="29"/>
      <c r="X79" s="29"/>
      <c r="Y79" s="30"/>
      <c r="Z79" s="29"/>
    </row>
    <row r="80" spans="2:26" ht="26.25" customHeight="1">
      <c r="B80" s="21"/>
      <c r="C80" s="21"/>
      <c r="D80" s="10" t="s">
        <v>10</v>
      </c>
      <c r="E80" s="40" t="str">
        <f>Eingabe!C12</f>
        <v>Walter Lemböck </v>
      </c>
      <c r="F80" s="110" t="s">
        <v>80</v>
      </c>
      <c r="G80" s="105"/>
      <c r="H80" s="19">
        <v>1</v>
      </c>
      <c r="I80" s="5">
        <v>77.43</v>
      </c>
      <c r="J80" s="114">
        <f t="shared" si="9"/>
        <v>78.69</v>
      </c>
      <c r="K80" s="6">
        <v>156.12</v>
      </c>
      <c r="L80" s="5">
        <f t="shared" si="10"/>
        <v>13.01</v>
      </c>
      <c r="M80" s="7">
        <f>Eingabe!F12</f>
        <v>24</v>
      </c>
      <c r="N80" s="170">
        <f t="shared" si="11"/>
        <v>2.4000000000000057</v>
      </c>
      <c r="O80" s="171">
        <f>SUM(K79-K80)</f>
        <v>0.7800000000000011</v>
      </c>
      <c r="P80" s="21"/>
      <c r="S80" s="29"/>
      <c r="T80" s="30"/>
      <c r="U80" s="30"/>
      <c r="V80" s="30"/>
      <c r="W80" s="29"/>
      <c r="X80" s="29"/>
      <c r="Y80" s="30"/>
      <c r="Z80" s="29"/>
    </row>
    <row r="81" spans="2:26" ht="26.25" customHeight="1">
      <c r="B81" s="21"/>
      <c r="C81" s="21"/>
      <c r="D81" s="10" t="s">
        <v>11</v>
      </c>
      <c r="E81" s="40" t="str">
        <f>Eingabe!C7</f>
        <v>Gerhard Fischer </v>
      </c>
      <c r="F81" s="110" t="s">
        <v>81</v>
      </c>
      <c r="G81" s="105"/>
      <c r="H81" s="19">
        <v>17</v>
      </c>
      <c r="I81" s="5">
        <v>76.62</v>
      </c>
      <c r="J81" s="5">
        <f t="shared" si="9"/>
        <v>77.10999999999999</v>
      </c>
      <c r="K81" s="6">
        <v>153.73</v>
      </c>
      <c r="L81" s="5">
        <f t="shared" si="10"/>
        <v>12.810833333333333</v>
      </c>
      <c r="M81" s="7">
        <f>Eingabe!F7</f>
        <v>23</v>
      </c>
      <c r="N81" s="170">
        <f t="shared" si="11"/>
        <v>4.7900000000000205</v>
      </c>
      <c r="O81" s="171">
        <f>SUM(K80-K81)</f>
        <v>2.390000000000015</v>
      </c>
      <c r="P81" s="21"/>
      <c r="S81" s="29"/>
      <c r="T81" s="30"/>
      <c r="U81" s="30"/>
      <c r="V81" s="30"/>
      <c r="W81" s="29"/>
      <c r="X81" s="29"/>
      <c r="Y81" s="30"/>
      <c r="Z81" s="29"/>
    </row>
    <row r="82" spans="2:26" ht="26.25" customHeight="1">
      <c r="B82" s="21"/>
      <c r="C82" s="21"/>
      <c r="D82" s="10" t="s">
        <v>12</v>
      </c>
      <c r="E82" s="40" t="str">
        <f>Eingabe!C13</f>
        <v>Walter Müllner </v>
      </c>
      <c r="F82" s="110" t="s">
        <v>81</v>
      </c>
      <c r="G82" s="105"/>
      <c r="H82" s="19">
        <v>14</v>
      </c>
      <c r="I82" s="5">
        <v>75.55</v>
      </c>
      <c r="J82" s="5">
        <f t="shared" si="9"/>
        <v>77.13000000000001</v>
      </c>
      <c r="K82" s="6">
        <v>152.68</v>
      </c>
      <c r="L82" s="5">
        <f t="shared" si="10"/>
        <v>12.723333333333334</v>
      </c>
      <c r="M82" s="7">
        <f>Eingabe!F13</f>
        <v>22</v>
      </c>
      <c r="N82" s="170">
        <f t="shared" si="11"/>
        <v>5.840000000000003</v>
      </c>
      <c r="O82" s="171">
        <f>SUM(K81-K82)</f>
        <v>1.049999999999983</v>
      </c>
      <c r="P82" s="21"/>
      <c r="S82" s="29"/>
      <c r="T82" s="30"/>
      <c r="U82" s="30"/>
      <c r="V82" s="30"/>
      <c r="W82" s="29"/>
      <c r="X82" s="29"/>
      <c r="Y82" s="30"/>
      <c r="Z82" s="29"/>
    </row>
    <row r="83" spans="2:26" ht="26.25" customHeight="1" thickBot="1">
      <c r="B83" s="21"/>
      <c r="C83" s="21"/>
      <c r="D83" s="10" t="s">
        <v>13</v>
      </c>
      <c r="E83" s="40" t="str">
        <f>Eingabe!C8</f>
        <v>Peter Siding </v>
      </c>
      <c r="F83" s="110" t="s">
        <v>80</v>
      </c>
      <c r="G83" s="105"/>
      <c r="H83" s="19">
        <v>8</v>
      </c>
      <c r="I83" s="5">
        <v>76.06</v>
      </c>
      <c r="J83" s="5">
        <f t="shared" si="9"/>
        <v>76.16999999999999</v>
      </c>
      <c r="K83" s="6">
        <v>152.23</v>
      </c>
      <c r="L83" s="5">
        <f t="shared" si="10"/>
        <v>12.685833333333333</v>
      </c>
      <c r="M83" s="7">
        <f>Eingabe!F8</f>
        <v>21</v>
      </c>
      <c r="N83" s="170">
        <f t="shared" si="11"/>
        <v>6.2900000000000205</v>
      </c>
      <c r="O83" s="171">
        <f>SUM(K82-K83)</f>
        <v>0.45000000000001705</v>
      </c>
      <c r="P83" s="21"/>
      <c r="S83" s="29"/>
      <c r="T83" s="30"/>
      <c r="U83" s="30"/>
      <c r="V83" s="30"/>
      <c r="W83" s="29"/>
      <c r="X83" s="29"/>
      <c r="Y83" s="30"/>
      <c r="Z83" s="29"/>
    </row>
    <row r="84" spans="2:26" ht="26.25" customHeight="1" thickBot="1">
      <c r="B84" s="21"/>
      <c r="C84" s="21"/>
      <c r="D84" s="224" t="str">
        <f>Eingabe!$B$54</f>
        <v>Punktevergabe: 30,27,25,24,23,22,21,20,19,18,17,16,15,14,13,12,11,10,9,8,7,6,5,4,3,2,1</v>
      </c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30"/>
      <c r="P84" s="21"/>
      <c r="S84" s="29"/>
      <c r="T84" s="30"/>
      <c r="U84" s="30"/>
      <c r="V84" s="30"/>
      <c r="W84" s="29"/>
      <c r="X84" s="29"/>
      <c r="Y84" s="30"/>
      <c r="Z84" s="29"/>
    </row>
    <row r="85" spans="2:26" ht="26.25" customHeight="1">
      <c r="B85" s="21"/>
      <c r="C85" s="21"/>
      <c r="D85" s="21"/>
      <c r="E85" s="21"/>
      <c r="F85" s="111"/>
      <c r="G85" s="21"/>
      <c r="H85" s="70"/>
      <c r="I85" s="21"/>
      <c r="J85" s="21"/>
      <c r="K85" s="21"/>
      <c r="L85" s="21"/>
      <c r="M85" s="21"/>
      <c r="N85" s="70"/>
      <c r="O85" s="70"/>
      <c r="P85" s="21"/>
      <c r="S85" s="29"/>
      <c r="T85" s="30"/>
      <c r="U85" s="30"/>
      <c r="V85" s="30"/>
      <c r="W85" s="29"/>
      <c r="X85" s="29"/>
      <c r="Y85" s="30"/>
      <c r="Z85" s="29"/>
    </row>
    <row r="86" spans="2:31" ht="26.25" customHeight="1">
      <c r="B86" s="21"/>
      <c r="C86" s="21"/>
      <c r="D86" s="30"/>
      <c r="E86" s="29"/>
      <c r="F86" s="231" t="s">
        <v>39</v>
      </c>
      <c r="G86" s="280"/>
      <c r="H86" s="137">
        <v>14.711</v>
      </c>
      <c r="I86" s="138" t="s">
        <v>31</v>
      </c>
      <c r="J86" s="139">
        <v>3</v>
      </c>
      <c r="K86" s="21"/>
      <c r="L86" s="27"/>
      <c r="M86" s="27"/>
      <c r="N86" s="30"/>
      <c r="O86" s="30"/>
      <c r="P86" s="21"/>
      <c r="S86" s="29"/>
      <c r="T86" s="30"/>
      <c r="U86" s="30"/>
      <c r="V86" s="30"/>
      <c r="W86" s="29"/>
      <c r="X86" s="29"/>
      <c r="Y86" s="30"/>
      <c r="Z86" s="29"/>
      <c r="AE86" s="29"/>
    </row>
    <row r="87" spans="2:31" ht="26.25" customHeight="1">
      <c r="B87" s="21"/>
      <c r="C87" s="21"/>
      <c r="D87" s="26"/>
      <c r="E87" s="26"/>
      <c r="F87" s="227" t="s">
        <v>38</v>
      </c>
      <c r="G87" s="281"/>
      <c r="H87" s="140">
        <v>14.733</v>
      </c>
      <c r="I87" s="141" t="s">
        <v>31</v>
      </c>
      <c r="J87" s="142">
        <v>5</v>
      </c>
      <c r="K87" s="21"/>
      <c r="L87" s="27"/>
      <c r="M87" s="27"/>
      <c r="N87" s="30"/>
      <c r="O87" s="30"/>
      <c r="P87" s="21"/>
      <c r="S87" s="29"/>
      <c r="T87" s="30"/>
      <c r="U87" s="30"/>
      <c r="V87" s="30"/>
      <c r="W87" s="29"/>
      <c r="X87" s="29"/>
      <c r="Y87" s="30"/>
      <c r="Z87" s="29"/>
      <c r="AE87" s="29"/>
    </row>
    <row r="88" spans="2:31" ht="26.25" customHeight="1">
      <c r="B88" s="21"/>
      <c r="C88" s="21"/>
      <c r="D88" s="26"/>
      <c r="E88" s="26"/>
      <c r="F88" s="233" t="s">
        <v>36</v>
      </c>
      <c r="G88" s="282"/>
      <c r="H88" s="143">
        <v>14.78</v>
      </c>
      <c r="I88" s="144" t="s">
        <v>31</v>
      </c>
      <c r="J88" s="145">
        <v>5</v>
      </c>
      <c r="K88" s="21"/>
      <c r="L88" s="27"/>
      <c r="M88" s="27"/>
      <c r="N88" s="30"/>
      <c r="O88" s="30"/>
      <c r="P88" s="21"/>
      <c r="S88" s="29"/>
      <c r="T88" s="30"/>
      <c r="U88" s="30"/>
      <c r="V88" s="30"/>
      <c r="W88" s="29"/>
      <c r="X88" s="29"/>
      <c r="Y88" s="30"/>
      <c r="Z88" s="29"/>
      <c r="AE88" s="26"/>
    </row>
    <row r="89" spans="2:31" ht="26.25" customHeight="1">
      <c r="B89" s="21"/>
      <c r="C89" s="21"/>
      <c r="D89" s="26"/>
      <c r="E89" s="42"/>
      <c r="F89" s="36"/>
      <c r="G89" s="36"/>
      <c r="H89" s="36"/>
      <c r="I89" s="37"/>
      <c r="J89" s="21"/>
      <c r="K89" s="21"/>
      <c r="L89" s="21"/>
      <c r="M89" s="21"/>
      <c r="N89" s="70"/>
      <c r="O89" s="70"/>
      <c r="P89" s="21"/>
      <c r="S89" s="29"/>
      <c r="T89" s="30"/>
      <c r="U89" s="30"/>
      <c r="V89" s="30"/>
      <c r="W89" s="29"/>
      <c r="X89" s="29"/>
      <c r="Y89" s="30"/>
      <c r="Z89" s="29"/>
      <c r="AE89" s="26"/>
    </row>
    <row r="90" spans="2:26" ht="26.25" customHeight="1" thickBot="1">
      <c r="B90" s="21"/>
      <c r="C90" s="21"/>
      <c r="D90" s="21"/>
      <c r="E90" s="39"/>
      <c r="F90" s="26"/>
      <c r="G90" s="21"/>
      <c r="H90" s="70"/>
      <c r="I90" s="21"/>
      <c r="J90" s="21"/>
      <c r="K90" s="21"/>
      <c r="L90" s="21"/>
      <c r="M90" s="21"/>
      <c r="N90" s="70"/>
      <c r="O90" s="70"/>
      <c r="P90" s="21"/>
      <c r="S90" s="29"/>
      <c r="T90" s="30"/>
      <c r="U90" s="30"/>
      <c r="V90" s="30"/>
      <c r="W90" s="29"/>
      <c r="X90" s="29"/>
      <c r="Y90" s="30"/>
      <c r="Z90" s="29"/>
    </row>
    <row r="91" spans="2:26" ht="33" thickBot="1">
      <c r="B91" s="21"/>
      <c r="C91" s="30"/>
      <c r="D91" s="213">
        <f>Eingabe!$G$3</f>
        <v>42143</v>
      </c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5"/>
      <c r="P91" s="21"/>
      <c r="S91" s="29"/>
      <c r="T91" s="30"/>
      <c r="U91" s="30"/>
      <c r="V91" s="30"/>
      <c r="W91" s="29"/>
      <c r="X91" s="29"/>
      <c r="Y91" s="30"/>
      <c r="Z91" s="29"/>
    </row>
    <row r="92" spans="2:31" ht="31.5">
      <c r="B92" s="29"/>
      <c r="C92" s="21"/>
      <c r="D92" s="202" t="s">
        <v>0</v>
      </c>
      <c r="E92" s="192" t="s">
        <v>26</v>
      </c>
      <c r="F92" s="192" t="s">
        <v>29</v>
      </c>
      <c r="G92" s="192"/>
      <c r="H92" s="222" t="s">
        <v>30</v>
      </c>
      <c r="I92" s="192" t="s">
        <v>4</v>
      </c>
      <c r="J92" s="192" t="s">
        <v>5</v>
      </c>
      <c r="K92" s="192" t="s">
        <v>6</v>
      </c>
      <c r="L92" s="192" t="s">
        <v>25</v>
      </c>
      <c r="M92" s="198" t="s">
        <v>3</v>
      </c>
      <c r="N92" s="31" t="s">
        <v>23</v>
      </c>
      <c r="O92" s="32"/>
      <c r="P92" s="21"/>
      <c r="S92" s="29"/>
      <c r="T92" s="30"/>
      <c r="U92" s="30"/>
      <c r="V92" s="30"/>
      <c r="W92" s="29"/>
      <c r="X92" s="29"/>
      <c r="Y92" s="30"/>
      <c r="Z92" s="29"/>
      <c r="AB92" s="18"/>
      <c r="AC92" s="18"/>
      <c r="AD92" s="18"/>
      <c r="AE92" s="18"/>
    </row>
    <row r="93" spans="2:31" ht="27" thickBot="1">
      <c r="B93" s="26"/>
      <c r="C93" s="21"/>
      <c r="D93" s="203"/>
      <c r="E93" s="193"/>
      <c r="F93" s="193"/>
      <c r="G93" s="193"/>
      <c r="H93" s="223"/>
      <c r="I93" s="193"/>
      <c r="J93" s="193"/>
      <c r="K93" s="193"/>
      <c r="L93" s="193"/>
      <c r="M93" s="199"/>
      <c r="N93" s="43" t="s">
        <v>21</v>
      </c>
      <c r="O93" s="44" t="s">
        <v>22</v>
      </c>
      <c r="P93" s="21"/>
      <c r="S93" s="29"/>
      <c r="T93" s="30"/>
      <c r="U93" s="30"/>
      <c r="V93" s="30"/>
      <c r="W93" s="29"/>
      <c r="X93" s="29"/>
      <c r="Y93" s="30"/>
      <c r="Z93" s="29"/>
      <c r="AB93" s="18"/>
      <c r="AC93" s="18"/>
      <c r="AD93" s="18"/>
      <c r="AE93" s="18"/>
    </row>
    <row r="94" spans="2:31" ht="26.25" customHeight="1">
      <c r="B94" s="26"/>
      <c r="C94" s="21"/>
      <c r="D94" s="11" t="s">
        <v>7</v>
      </c>
      <c r="E94" s="147" t="str">
        <f>Eingabe!C5</f>
        <v>Thomas Sanda</v>
      </c>
      <c r="F94" s="148" t="s">
        <v>81</v>
      </c>
      <c r="G94" s="130"/>
      <c r="H94" s="131">
        <v>8</v>
      </c>
      <c r="I94" s="116">
        <v>78.01</v>
      </c>
      <c r="J94" s="113">
        <f aca="true" t="shared" si="12" ref="J94:J99">K94-I94</f>
        <v>78.42999999999999</v>
      </c>
      <c r="K94" s="180">
        <v>156.44</v>
      </c>
      <c r="L94" s="116">
        <f aca="true" t="shared" si="13" ref="L94:L99">SUM(K94/12)</f>
        <v>13.036666666666667</v>
      </c>
      <c r="M94" s="179">
        <f>Eingabe!G5</f>
        <v>30</v>
      </c>
      <c r="N94" s="187"/>
      <c r="O94" s="188"/>
      <c r="P94" s="21"/>
      <c r="S94" s="29"/>
      <c r="T94" s="30"/>
      <c r="U94" s="30"/>
      <c r="V94" s="30"/>
      <c r="W94" s="29"/>
      <c r="X94" s="29"/>
      <c r="Y94" s="30"/>
      <c r="Z94" s="29"/>
      <c r="AB94" s="18"/>
      <c r="AC94" s="18"/>
      <c r="AD94" s="18"/>
      <c r="AE94" s="18"/>
    </row>
    <row r="95" spans="2:26" ht="26.25" customHeight="1">
      <c r="B95" s="26"/>
      <c r="C95" s="21"/>
      <c r="D95" s="12" t="s">
        <v>8</v>
      </c>
      <c r="E95" s="123" t="str">
        <f>Eingabe!C12</f>
        <v>Walter Lemböck </v>
      </c>
      <c r="F95" s="153" t="s">
        <v>80</v>
      </c>
      <c r="G95" s="125"/>
      <c r="H95" s="126">
        <v>14</v>
      </c>
      <c r="I95" s="113">
        <v>77.65</v>
      </c>
      <c r="J95" s="116">
        <f t="shared" si="12"/>
        <v>78.44</v>
      </c>
      <c r="K95" s="127">
        <v>156.09</v>
      </c>
      <c r="L95" s="113">
        <f t="shared" si="13"/>
        <v>13.0075</v>
      </c>
      <c r="M95" s="128">
        <f>Eingabe!G12</f>
        <v>27</v>
      </c>
      <c r="N95" s="166">
        <f>$K$94-K95</f>
        <v>0.3499999999999943</v>
      </c>
      <c r="O95" s="167"/>
      <c r="P95" s="21"/>
      <c r="S95" s="29"/>
      <c r="T95" s="30"/>
      <c r="U95" s="30"/>
      <c r="V95" s="30"/>
      <c r="W95" s="29"/>
      <c r="X95" s="29"/>
      <c r="Y95" s="30"/>
      <c r="Z95" s="29"/>
    </row>
    <row r="96" spans="2:26" ht="26.25" customHeight="1">
      <c r="B96" s="29"/>
      <c r="C96" s="30"/>
      <c r="D96" s="13" t="s">
        <v>9</v>
      </c>
      <c r="E96" s="117" t="str">
        <f>Eingabe!C8</f>
        <v>Peter Siding </v>
      </c>
      <c r="F96" s="118" t="s">
        <v>80</v>
      </c>
      <c r="G96" s="119"/>
      <c r="H96" s="120">
        <v>3</v>
      </c>
      <c r="I96" s="114">
        <v>76.97</v>
      </c>
      <c r="J96" s="114">
        <f t="shared" si="12"/>
        <v>77.71000000000001</v>
      </c>
      <c r="K96" s="121">
        <v>154.68</v>
      </c>
      <c r="L96" s="114">
        <f t="shared" si="13"/>
        <v>12.89</v>
      </c>
      <c r="M96" s="122">
        <f>Eingabe!G8</f>
        <v>25</v>
      </c>
      <c r="N96" s="168">
        <f>$K$94-K96</f>
        <v>1.759999999999991</v>
      </c>
      <c r="O96" s="169">
        <f>SUM(K95-K96)</f>
        <v>1.4099999999999966</v>
      </c>
      <c r="P96" s="21"/>
      <c r="S96" s="29"/>
      <c r="T96" s="30"/>
      <c r="U96" s="30"/>
      <c r="V96" s="30"/>
      <c r="W96" s="29"/>
      <c r="X96" s="29"/>
      <c r="Y96" s="30"/>
      <c r="Z96" s="29"/>
    </row>
    <row r="97" spans="2:26" ht="26.25">
      <c r="B97" s="21"/>
      <c r="C97" s="21"/>
      <c r="D97" s="10" t="s">
        <v>10</v>
      </c>
      <c r="E97" s="40" t="str">
        <f>Eingabe!C7</f>
        <v>Gerhard Fischer </v>
      </c>
      <c r="F97" s="110" t="s">
        <v>81</v>
      </c>
      <c r="G97" s="105"/>
      <c r="H97" s="19">
        <v>4</v>
      </c>
      <c r="I97" s="5">
        <v>75.2</v>
      </c>
      <c r="J97" s="5">
        <f t="shared" si="12"/>
        <v>75.17999999999999</v>
      </c>
      <c r="K97" s="6">
        <v>150.38</v>
      </c>
      <c r="L97" s="5">
        <f t="shared" si="13"/>
        <v>12.531666666666666</v>
      </c>
      <c r="M97" s="7">
        <f>Eingabe!G7</f>
        <v>24</v>
      </c>
      <c r="N97" s="170">
        <f>$K$94-K97</f>
        <v>6.060000000000002</v>
      </c>
      <c r="O97" s="171">
        <f>SUM(K96-K97)</f>
        <v>4.300000000000011</v>
      </c>
      <c r="P97" s="21"/>
      <c r="S97" s="29"/>
      <c r="T97" s="30"/>
      <c r="U97" s="30"/>
      <c r="V97" s="30"/>
      <c r="W97" s="29"/>
      <c r="X97" s="29"/>
      <c r="Y97" s="30"/>
      <c r="Z97" s="29"/>
    </row>
    <row r="98" spans="2:26" ht="26.25">
      <c r="B98" s="21"/>
      <c r="C98" s="21"/>
      <c r="D98" s="10" t="s">
        <v>11</v>
      </c>
      <c r="E98" s="40" t="str">
        <f>Eingabe!C9</f>
        <v>Roland Dobritzhofer</v>
      </c>
      <c r="F98" s="110" t="s">
        <v>82</v>
      </c>
      <c r="G98" s="105"/>
      <c r="H98" s="19">
        <v>9</v>
      </c>
      <c r="I98" s="5">
        <v>70.84</v>
      </c>
      <c r="J98" s="5">
        <f t="shared" si="12"/>
        <v>72.31</v>
      </c>
      <c r="K98" s="6">
        <v>143.15</v>
      </c>
      <c r="L98" s="5">
        <f t="shared" si="13"/>
        <v>11.929166666666667</v>
      </c>
      <c r="M98" s="7">
        <f>Eingabe!G9</f>
        <v>23</v>
      </c>
      <c r="N98" s="170">
        <f>$K$94-K98</f>
        <v>13.289999999999992</v>
      </c>
      <c r="O98" s="171">
        <f>SUM(K97-K98)</f>
        <v>7.22999999999999</v>
      </c>
      <c r="P98" s="21"/>
      <c r="S98" s="29"/>
      <c r="T98" s="30"/>
      <c r="U98" s="30"/>
      <c r="V98" s="30"/>
      <c r="W98" s="29"/>
      <c r="X98" s="29"/>
      <c r="Y98" s="30"/>
      <c r="Z98" s="29"/>
    </row>
    <row r="99" spans="2:26" ht="26.25" customHeight="1" thickBot="1">
      <c r="B99" s="21"/>
      <c r="C99" s="21"/>
      <c r="D99" s="10" t="s">
        <v>12</v>
      </c>
      <c r="E99" s="40" t="str">
        <f>Eingabe!C11</f>
        <v>Thomas Nowak </v>
      </c>
      <c r="F99" s="110" t="s">
        <v>81</v>
      </c>
      <c r="G99" s="105"/>
      <c r="H99" s="19">
        <v>1</v>
      </c>
      <c r="I99" s="5">
        <v>67.04</v>
      </c>
      <c r="J99" s="5">
        <f t="shared" si="12"/>
        <v>64.77</v>
      </c>
      <c r="K99" s="6">
        <v>131.81</v>
      </c>
      <c r="L99" s="5">
        <f t="shared" si="13"/>
        <v>10.984166666666667</v>
      </c>
      <c r="M99" s="7">
        <f>Eingabe!G11</f>
        <v>22</v>
      </c>
      <c r="N99" s="170">
        <f>$K$94-K99</f>
        <v>24.629999999999995</v>
      </c>
      <c r="O99" s="171">
        <f>SUM(K98-K99)</f>
        <v>11.340000000000003</v>
      </c>
      <c r="P99" s="21"/>
      <c r="S99" s="29"/>
      <c r="T99" s="30"/>
      <c r="U99" s="30"/>
      <c r="V99" s="30"/>
      <c r="W99" s="29"/>
      <c r="X99" s="29"/>
      <c r="Y99" s="30"/>
      <c r="Z99" s="29"/>
    </row>
    <row r="100" spans="2:26" ht="26.25" customHeight="1" thickBot="1">
      <c r="B100" s="21"/>
      <c r="C100" s="21"/>
      <c r="D100" s="224" t="str">
        <f>Eingabe!$B$54</f>
        <v>Punktevergabe: 30,27,25,24,23,22,21,20,19,18,17,16,15,14,13,12,11,10,9,8,7,6,5,4,3,2,1</v>
      </c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30"/>
      <c r="P100" s="21"/>
      <c r="S100" s="29"/>
      <c r="T100" s="30"/>
      <c r="U100" s="30"/>
      <c r="V100" s="30"/>
      <c r="W100" s="29"/>
      <c r="X100" s="29"/>
      <c r="Y100" s="30"/>
      <c r="Z100" s="29"/>
    </row>
    <row r="101" spans="2:26" ht="26.25" customHeight="1">
      <c r="B101" s="21"/>
      <c r="C101" s="21"/>
      <c r="D101" s="21"/>
      <c r="E101" s="21"/>
      <c r="F101" s="111"/>
      <c r="G101" s="21"/>
      <c r="H101" s="70"/>
      <c r="I101" s="21"/>
      <c r="J101" s="21"/>
      <c r="K101" s="21"/>
      <c r="L101" s="21"/>
      <c r="M101" s="21"/>
      <c r="N101" s="70"/>
      <c r="O101" s="70"/>
      <c r="P101" s="21"/>
      <c r="S101" s="29"/>
      <c r="T101" s="30"/>
      <c r="U101" s="30"/>
      <c r="V101" s="30"/>
      <c r="W101" s="29"/>
      <c r="X101" s="29"/>
      <c r="Y101" s="30"/>
      <c r="Z101" s="29"/>
    </row>
    <row r="102" spans="2:26" ht="26.25" customHeight="1">
      <c r="B102" s="21"/>
      <c r="C102" s="21"/>
      <c r="D102" s="21"/>
      <c r="E102" s="21"/>
      <c r="F102" s="231" t="s">
        <v>36</v>
      </c>
      <c r="G102" s="232"/>
      <c r="H102" s="137">
        <v>14.725</v>
      </c>
      <c r="I102" s="138" t="s">
        <v>31</v>
      </c>
      <c r="J102" s="139">
        <v>5</v>
      </c>
      <c r="K102" s="21"/>
      <c r="L102" s="27"/>
      <c r="M102" s="27"/>
      <c r="N102" s="30"/>
      <c r="O102" s="30"/>
      <c r="P102" s="21"/>
      <c r="S102" s="29"/>
      <c r="T102" s="30"/>
      <c r="U102" s="30"/>
      <c r="V102" s="30"/>
      <c r="W102" s="29"/>
      <c r="X102" s="29"/>
      <c r="Y102" s="30"/>
      <c r="Z102" s="29"/>
    </row>
    <row r="103" spans="2:26" ht="26.25" customHeight="1">
      <c r="B103" s="21"/>
      <c r="C103" s="21"/>
      <c r="D103" s="21"/>
      <c r="E103" s="21"/>
      <c r="F103" s="227" t="s">
        <v>42</v>
      </c>
      <c r="G103" s="228"/>
      <c r="H103" s="140">
        <v>14.814</v>
      </c>
      <c r="I103" s="141" t="s">
        <v>31</v>
      </c>
      <c r="J103" s="142">
        <v>5</v>
      </c>
      <c r="K103" s="21"/>
      <c r="L103" s="27"/>
      <c r="M103" s="27"/>
      <c r="N103" s="30"/>
      <c r="O103" s="30"/>
      <c r="P103" s="21"/>
      <c r="S103" s="29"/>
      <c r="T103" s="30"/>
      <c r="U103" s="30"/>
      <c r="V103" s="30"/>
      <c r="W103" s="29"/>
      <c r="X103" s="29"/>
      <c r="Y103" s="30"/>
      <c r="Z103" s="29"/>
    </row>
    <row r="104" spans="2:26" ht="26.25" customHeight="1">
      <c r="B104" s="21"/>
      <c r="C104" s="21"/>
      <c r="D104" s="21"/>
      <c r="E104" s="21"/>
      <c r="F104" s="233" t="s">
        <v>38</v>
      </c>
      <c r="G104" s="234"/>
      <c r="H104" s="143">
        <v>14.97</v>
      </c>
      <c r="I104" s="144" t="s">
        <v>31</v>
      </c>
      <c r="J104" s="145">
        <v>5</v>
      </c>
      <c r="K104" s="21"/>
      <c r="L104" s="27"/>
      <c r="M104" s="27"/>
      <c r="N104" s="30"/>
      <c r="O104" s="30"/>
      <c r="P104" s="21"/>
      <c r="S104" s="29"/>
      <c r="T104" s="30"/>
      <c r="U104" s="30"/>
      <c r="V104" s="30"/>
      <c r="W104" s="29"/>
      <c r="X104" s="29"/>
      <c r="Y104" s="30"/>
      <c r="Z104" s="29"/>
    </row>
    <row r="105" spans="2:26" ht="26.25" customHeight="1">
      <c r="B105" s="21"/>
      <c r="C105" s="21"/>
      <c r="D105" s="21"/>
      <c r="E105" s="42"/>
      <c r="F105" s="233" t="s">
        <v>85</v>
      </c>
      <c r="G105" s="234"/>
      <c r="H105" s="143">
        <v>14.97</v>
      </c>
      <c r="I105" s="144" t="s">
        <v>31</v>
      </c>
      <c r="J105" s="145">
        <v>5</v>
      </c>
      <c r="K105" s="21"/>
      <c r="L105" s="21"/>
      <c r="M105" s="21"/>
      <c r="N105" s="70"/>
      <c r="O105" s="70"/>
      <c r="P105" s="21"/>
      <c r="S105" s="29"/>
      <c r="T105" s="30"/>
      <c r="U105" s="30"/>
      <c r="V105" s="30"/>
      <c r="W105" s="29"/>
      <c r="X105" s="29"/>
      <c r="Y105" s="30"/>
      <c r="Z105" s="29"/>
    </row>
    <row r="106" spans="2:26" ht="26.25" customHeight="1" thickBot="1">
      <c r="B106" s="21"/>
      <c r="C106" s="21"/>
      <c r="D106" s="21"/>
      <c r="E106" s="39"/>
      <c r="F106" s="26"/>
      <c r="G106" s="21"/>
      <c r="H106" s="70"/>
      <c r="I106" s="21"/>
      <c r="J106" s="21"/>
      <c r="K106" s="21"/>
      <c r="L106" s="21"/>
      <c r="M106" s="21"/>
      <c r="N106" s="70"/>
      <c r="O106" s="70"/>
      <c r="P106" s="21"/>
      <c r="S106" s="29"/>
      <c r="T106" s="30"/>
      <c r="U106" s="30"/>
      <c r="V106" s="30"/>
      <c r="W106" s="29"/>
      <c r="X106" s="29"/>
      <c r="Y106" s="30"/>
      <c r="Z106" s="29"/>
    </row>
    <row r="107" spans="2:26" ht="33" thickBot="1">
      <c r="B107" s="21"/>
      <c r="C107" s="21"/>
      <c r="D107" s="213">
        <f>Eingabe!$H$3</f>
        <v>42325</v>
      </c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5"/>
      <c r="P107" s="21"/>
      <c r="S107" s="29"/>
      <c r="T107" s="30"/>
      <c r="U107" s="30"/>
      <c r="V107" s="30"/>
      <c r="W107" s="29"/>
      <c r="X107" s="29"/>
      <c r="Y107" s="30"/>
      <c r="Z107" s="29"/>
    </row>
    <row r="108" spans="2:26" ht="26.25" customHeight="1">
      <c r="B108" s="21"/>
      <c r="C108" s="21"/>
      <c r="D108" s="202" t="s">
        <v>0</v>
      </c>
      <c r="E108" s="192" t="s">
        <v>26</v>
      </c>
      <c r="F108" s="192" t="s">
        <v>29</v>
      </c>
      <c r="G108" s="192"/>
      <c r="H108" s="222" t="s">
        <v>30</v>
      </c>
      <c r="I108" s="192" t="s">
        <v>4</v>
      </c>
      <c r="J108" s="192" t="s">
        <v>5</v>
      </c>
      <c r="K108" s="192" t="s">
        <v>6</v>
      </c>
      <c r="L108" s="192" t="s">
        <v>25</v>
      </c>
      <c r="M108" s="198" t="s">
        <v>3</v>
      </c>
      <c r="N108" s="31" t="s">
        <v>23</v>
      </c>
      <c r="O108" s="32"/>
      <c r="P108" s="21"/>
      <c r="S108" s="29"/>
      <c r="T108" s="30"/>
      <c r="U108" s="30"/>
      <c r="V108" s="30"/>
      <c r="W108" s="29"/>
      <c r="X108" s="29"/>
      <c r="Y108" s="30"/>
      <c r="Z108" s="29"/>
    </row>
    <row r="109" spans="2:26" ht="26.25" customHeight="1" thickBot="1">
      <c r="B109" s="21"/>
      <c r="C109" s="21"/>
      <c r="D109" s="203"/>
      <c r="E109" s="193"/>
      <c r="F109" s="193"/>
      <c r="G109" s="193"/>
      <c r="H109" s="223"/>
      <c r="I109" s="193"/>
      <c r="J109" s="193"/>
      <c r="K109" s="193"/>
      <c r="L109" s="193"/>
      <c r="M109" s="199"/>
      <c r="N109" s="43" t="s">
        <v>21</v>
      </c>
      <c r="O109" s="44" t="s">
        <v>22</v>
      </c>
      <c r="P109" s="21"/>
      <c r="S109" s="29"/>
      <c r="T109" s="30"/>
      <c r="U109" s="30"/>
      <c r="V109" s="30"/>
      <c r="W109" s="29"/>
      <c r="X109" s="29"/>
      <c r="Y109" s="30"/>
      <c r="Z109" s="29"/>
    </row>
    <row r="110" spans="2:26" ht="26.25" customHeight="1">
      <c r="B110" s="21"/>
      <c r="C110" s="21"/>
      <c r="D110" s="11" t="s">
        <v>7</v>
      </c>
      <c r="E110" s="147" t="str">
        <f>Eingabe!C18</f>
        <v>Roman Grunner</v>
      </c>
      <c r="F110" s="148" t="s">
        <v>81</v>
      </c>
      <c r="G110" s="130"/>
      <c r="H110" s="131">
        <v>30</v>
      </c>
      <c r="I110" s="116">
        <v>98.22</v>
      </c>
      <c r="J110" s="116">
        <f aca="true" t="shared" si="14" ref="J110:J122">K110-I110</f>
        <v>98.80000000000001</v>
      </c>
      <c r="K110" s="180">
        <v>197.02</v>
      </c>
      <c r="L110" s="116">
        <f>SUM(K110/10)</f>
        <v>19.702</v>
      </c>
      <c r="M110" s="179">
        <f>Eingabe!H18</f>
        <v>30</v>
      </c>
      <c r="N110" s="187"/>
      <c r="O110" s="188"/>
      <c r="P110" s="21"/>
      <c r="S110" s="29"/>
      <c r="T110" s="30"/>
      <c r="U110" s="30"/>
      <c r="V110" s="30"/>
      <c r="W110" s="29"/>
      <c r="X110" s="29"/>
      <c r="Y110" s="30"/>
      <c r="Z110" s="29"/>
    </row>
    <row r="111" spans="2:26" ht="26.25" customHeight="1">
      <c r="B111" s="21"/>
      <c r="C111" s="21"/>
      <c r="D111" s="12" t="s">
        <v>8</v>
      </c>
      <c r="E111" s="123" t="str">
        <f>Eingabe!C4</f>
        <v>Thomas Gebhardt</v>
      </c>
      <c r="F111" s="153" t="s">
        <v>81</v>
      </c>
      <c r="G111" s="125"/>
      <c r="H111" s="126">
        <v>39</v>
      </c>
      <c r="I111" s="113">
        <v>94.37</v>
      </c>
      <c r="J111" s="113">
        <f t="shared" si="14"/>
        <v>95.79999999999998</v>
      </c>
      <c r="K111" s="127">
        <v>190.17</v>
      </c>
      <c r="L111" s="113">
        <f aca="true" t="shared" si="15" ref="L111:L122">SUM(K111/10)</f>
        <v>19.017</v>
      </c>
      <c r="M111" s="128">
        <f>Eingabe!H4</f>
        <v>27</v>
      </c>
      <c r="N111" s="166">
        <f aca="true" t="shared" si="16" ref="N111:N122">$K$110-K111</f>
        <v>6.850000000000023</v>
      </c>
      <c r="O111" s="167"/>
      <c r="P111" s="21"/>
      <c r="S111" s="29"/>
      <c r="T111" s="30"/>
      <c r="U111" s="30"/>
      <c r="V111" s="30"/>
      <c r="W111" s="29"/>
      <c r="X111" s="29"/>
      <c r="Y111" s="30"/>
      <c r="Z111" s="29"/>
    </row>
    <row r="112" spans="2:26" ht="26.25" customHeight="1">
      <c r="B112" s="21"/>
      <c r="C112" s="21"/>
      <c r="D112" s="13" t="s">
        <v>9</v>
      </c>
      <c r="E112" s="117" t="str">
        <f>Eingabe!C7</f>
        <v>Gerhard Fischer </v>
      </c>
      <c r="F112" s="118" t="s">
        <v>81</v>
      </c>
      <c r="G112" s="119"/>
      <c r="H112" s="120">
        <v>31</v>
      </c>
      <c r="I112" s="114">
        <v>93.88</v>
      </c>
      <c r="J112" s="114">
        <f t="shared" si="14"/>
        <v>94.08000000000001</v>
      </c>
      <c r="K112" s="121">
        <v>187.96</v>
      </c>
      <c r="L112" s="114">
        <f t="shared" si="15"/>
        <v>18.796</v>
      </c>
      <c r="M112" s="122">
        <f>Eingabe!H7</f>
        <v>25</v>
      </c>
      <c r="N112" s="168">
        <f t="shared" si="16"/>
        <v>9.060000000000002</v>
      </c>
      <c r="O112" s="169">
        <f aca="true" t="shared" si="17" ref="O112:O122">SUM(K111-K112)</f>
        <v>2.2099999999999795</v>
      </c>
      <c r="P112" s="21"/>
      <c r="S112" s="29"/>
      <c r="T112" s="30"/>
      <c r="U112" s="30"/>
      <c r="V112" s="30"/>
      <c r="W112" s="29"/>
      <c r="X112" s="29"/>
      <c r="Y112" s="30"/>
      <c r="Z112" s="29"/>
    </row>
    <row r="113" spans="2:26" ht="26.25" customHeight="1">
      <c r="B113" s="21"/>
      <c r="C113" s="21"/>
      <c r="D113" s="10" t="s">
        <v>10</v>
      </c>
      <c r="E113" s="40" t="str">
        <f>Eingabe!C11</f>
        <v>Thomas Nowak </v>
      </c>
      <c r="F113" s="110" t="s">
        <v>81</v>
      </c>
      <c r="G113" s="105"/>
      <c r="H113" s="19">
        <v>33</v>
      </c>
      <c r="I113" s="5">
        <v>91.05</v>
      </c>
      <c r="J113" s="5">
        <f t="shared" si="14"/>
        <v>92.86</v>
      </c>
      <c r="K113" s="6">
        <v>183.91</v>
      </c>
      <c r="L113" s="5">
        <f t="shared" si="15"/>
        <v>18.391</v>
      </c>
      <c r="M113" s="7">
        <f>Eingabe!H11</f>
        <v>24</v>
      </c>
      <c r="N113" s="170">
        <f t="shared" si="16"/>
        <v>13.110000000000014</v>
      </c>
      <c r="O113" s="171">
        <f t="shared" si="17"/>
        <v>4.050000000000011</v>
      </c>
      <c r="P113" s="21"/>
      <c r="S113" s="29"/>
      <c r="T113" s="30"/>
      <c r="U113" s="30"/>
      <c r="V113" s="30"/>
      <c r="W113" s="29"/>
      <c r="X113" s="29"/>
      <c r="Y113" s="30"/>
      <c r="Z113" s="29"/>
    </row>
    <row r="114" spans="2:26" ht="26.25" customHeight="1">
      <c r="B114" s="21"/>
      <c r="C114" s="21"/>
      <c r="D114" s="10" t="s">
        <v>11</v>
      </c>
      <c r="E114" s="40" t="str">
        <f>Eingabe!C12</f>
        <v>Walter Lemböck </v>
      </c>
      <c r="F114" s="110" t="s">
        <v>80</v>
      </c>
      <c r="G114" s="105"/>
      <c r="H114" s="19">
        <v>35</v>
      </c>
      <c r="I114" s="5">
        <v>89.77</v>
      </c>
      <c r="J114" s="5">
        <f t="shared" si="14"/>
        <v>91.19000000000001</v>
      </c>
      <c r="K114" s="6">
        <v>180.96</v>
      </c>
      <c r="L114" s="5">
        <f t="shared" si="15"/>
        <v>18.096</v>
      </c>
      <c r="M114" s="7">
        <f>Eingabe!H12</f>
        <v>23</v>
      </c>
      <c r="N114" s="170">
        <f t="shared" si="16"/>
        <v>16.060000000000002</v>
      </c>
      <c r="O114" s="171">
        <f t="shared" si="17"/>
        <v>2.9499999999999886</v>
      </c>
      <c r="P114" s="21"/>
      <c r="S114" s="29"/>
      <c r="T114" s="30"/>
      <c r="U114" s="30"/>
      <c r="V114" s="30"/>
      <c r="W114" s="29"/>
      <c r="X114" s="29"/>
      <c r="Y114" s="30"/>
      <c r="Z114" s="29"/>
    </row>
    <row r="115" spans="2:26" ht="26.25" customHeight="1">
      <c r="B115" s="21"/>
      <c r="C115" s="21"/>
      <c r="D115" s="10" t="s">
        <v>12</v>
      </c>
      <c r="E115" s="40" t="str">
        <f>Eingabe!C5</f>
        <v>Thomas Sanda</v>
      </c>
      <c r="F115" s="110" t="s">
        <v>81</v>
      </c>
      <c r="G115" s="105"/>
      <c r="H115" s="19">
        <v>8</v>
      </c>
      <c r="I115" s="5">
        <v>89.87</v>
      </c>
      <c r="J115" s="5">
        <f t="shared" si="14"/>
        <v>90.13999999999999</v>
      </c>
      <c r="K115" s="6">
        <v>180.01</v>
      </c>
      <c r="L115" s="5">
        <f t="shared" si="15"/>
        <v>18.000999999999998</v>
      </c>
      <c r="M115" s="7">
        <f>Eingabe!H5</f>
        <v>22</v>
      </c>
      <c r="N115" s="170">
        <f t="shared" si="16"/>
        <v>17.01000000000002</v>
      </c>
      <c r="O115" s="171">
        <f t="shared" si="17"/>
        <v>0.950000000000017</v>
      </c>
      <c r="P115" s="21"/>
      <c r="S115" s="29"/>
      <c r="T115" s="30"/>
      <c r="U115" s="30"/>
      <c r="V115" s="30"/>
      <c r="W115" s="29"/>
      <c r="X115" s="29"/>
      <c r="Y115" s="30"/>
      <c r="Z115" s="29"/>
    </row>
    <row r="116" spans="2:26" ht="26.25">
      <c r="B116" s="21"/>
      <c r="C116" s="21"/>
      <c r="D116" s="10" t="s">
        <v>13</v>
      </c>
      <c r="E116" s="40" t="str">
        <f>Eingabe!C8</f>
        <v>Peter Siding </v>
      </c>
      <c r="F116" s="110" t="s">
        <v>80</v>
      </c>
      <c r="G116" s="105"/>
      <c r="H116" s="19">
        <v>34</v>
      </c>
      <c r="I116" s="5">
        <v>87.27</v>
      </c>
      <c r="J116" s="5">
        <f t="shared" si="14"/>
        <v>89.84000000000002</v>
      </c>
      <c r="K116" s="6">
        <v>177.11</v>
      </c>
      <c r="L116" s="5">
        <f t="shared" si="15"/>
        <v>17.711000000000002</v>
      </c>
      <c r="M116" s="7">
        <f>Eingabe!H8</f>
        <v>21</v>
      </c>
      <c r="N116" s="170">
        <f t="shared" si="16"/>
        <v>19.909999999999997</v>
      </c>
      <c r="O116" s="171">
        <f t="shared" si="17"/>
        <v>2.8999999999999773</v>
      </c>
      <c r="P116" s="21"/>
      <c r="S116" s="29"/>
      <c r="T116" s="30"/>
      <c r="U116" s="30"/>
      <c r="V116" s="30"/>
      <c r="W116" s="29"/>
      <c r="X116" s="29"/>
      <c r="Y116" s="30"/>
      <c r="Z116" s="29"/>
    </row>
    <row r="117" spans="2:26" ht="32.25" customHeight="1">
      <c r="B117" s="21"/>
      <c r="C117" s="21"/>
      <c r="D117" s="10" t="s">
        <v>14</v>
      </c>
      <c r="E117" s="40" t="str">
        <f>Eingabe!C13</f>
        <v>Walter Müllner </v>
      </c>
      <c r="F117" s="110" t="s">
        <v>81</v>
      </c>
      <c r="G117" s="105"/>
      <c r="H117" s="19">
        <v>37</v>
      </c>
      <c r="I117" s="5">
        <v>87.18</v>
      </c>
      <c r="J117" s="5">
        <f t="shared" si="14"/>
        <v>86.06</v>
      </c>
      <c r="K117" s="6">
        <v>173.24</v>
      </c>
      <c r="L117" s="5">
        <f t="shared" si="15"/>
        <v>17.324</v>
      </c>
      <c r="M117" s="7">
        <f>Eingabe!H13</f>
        <v>20</v>
      </c>
      <c r="N117" s="170">
        <f t="shared" si="16"/>
        <v>23.78</v>
      </c>
      <c r="O117" s="171">
        <f t="shared" si="17"/>
        <v>3.8700000000000045</v>
      </c>
      <c r="P117" s="21"/>
      <c r="S117" s="29"/>
      <c r="T117" s="30"/>
      <c r="U117" s="30"/>
      <c r="V117" s="30"/>
      <c r="W117" s="29"/>
      <c r="X117" s="29"/>
      <c r="Y117" s="30"/>
      <c r="Z117" s="29"/>
    </row>
    <row r="118" spans="2:26" ht="26.25" customHeight="1">
      <c r="B118" s="21"/>
      <c r="C118" s="21"/>
      <c r="D118" s="10" t="s">
        <v>15</v>
      </c>
      <c r="E118" s="40" t="str">
        <f>Eingabe!C16</f>
        <v>Fredi Lippert</v>
      </c>
      <c r="F118" s="110" t="s">
        <v>90</v>
      </c>
      <c r="G118" s="105"/>
      <c r="H118" s="19">
        <v>1</v>
      </c>
      <c r="I118" s="5">
        <v>85.69</v>
      </c>
      <c r="J118" s="5">
        <f t="shared" si="14"/>
        <v>85.30000000000001</v>
      </c>
      <c r="K118" s="6">
        <v>170.99</v>
      </c>
      <c r="L118" s="5">
        <f t="shared" si="15"/>
        <v>17.099</v>
      </c>
      <c r="M118" s="7">
        <f>Eingabe!H16</f>
        <v>19</v>
      </c>
      <c r="N118" s="170">
        <f t="shared" si="16"/>
        <v>26.03</v>
      </c>
      <c r="O118" s="171">
        <f t="shared" si="17"/>
        <v>2.25</v>
      </c>
      <c r="P118" s="21"/>
      <c r="S118" s="29"/>
      <c r="T118" s="30"/>
      <c r="U118" s="30"/>
      <c r="V118" s="30"/>
      <c r="W118" s="29"/>
      <c r="X118" s="29"/>
      <c r="Y118" s="30"/>
      <c r="Z118" s="29"/>
    </row>
    <row r="119" spans="2:26" ht="26.25" customHeight="1">
      <c r="B119" s="21"/>
      <c r="C119" s="21"/>
      <c r="D119" s="10" t="s">
        <v>16</v>
      </c>
      <c r="E119" s="40" t="str">
        <f>Eingabe!C15</f>
        <v>Leo Rebler</v>
      </c>
      <c r="F119" s="110" t="s">
        <v>80</v>
      </c>
      <c r="G119" s="105"/>
      <c r="H119" s="19">
        <v>36</v>
      </c>
      <c r="I119" s="5">
        <v>83.22</v>
      </c>
      <c r="J119" s="5">
        <f t="shared" si="14"/>
        <v>82.80000000000001</v>
      </c>
      <c r="K119" s="6">
        <v>166.02</v>
      </c>
      <c r="L119" s="5">
        <f t="shared" si="15"/>
        <v>16.602</v>
      </c>
      <c r="M119" s="7">
        <f>Eingabe!H15</f>
        <v>18</v>
      </c>
      <c r="N119" s="170">
        <f t="shared" si="16"/>
        <v>31</v>
      </c>
      <c r="O119" s="171">
        <f t="shared" si="17"/>
        <v>4.969999999999999</v>
      </c>
      <c r="P119" s="21"/>
      <c r="S119" s="29"/>
      <c r="T119" s="30"/>
      <c r="U119" s="30"/>
      <c r="V119" s="30"/>
      <c r="W119" s="29"/>
      <c r="X119" s="29"/>
      <c r="Y119" s="30"/>
      <c r="Z119" s="29"/>
    </row>
    <row r="120" spans="2:26" ht="26.25" customHeight="1">
      <c r="B120" s="21"/>
      <c r="C120" s="21"/>
      <c r="D120" s="10" t="s">
        <v>17</v>
      </c>
      <c r="E120" s="40" t="str">
        <f>Eingabe!C14</f>
        <v>Martin Leo Gruber</v>
      </c>
      <c r="F120" s="110" t="s">
        <v>80</v>
      </c>
      <c r="G120" s="105"/>
      <c r="H120" s="19">
        <v>32</v>
      </c>
      <c r="I120" s="5">
        <v>80.88</v>
      </c>
      <c r="J120" s="5">
        <f t="shared" si="14"/>
        <v>82.65</v>
      </c>
      <c r="K120" s="6">
        <v>163.53</v>
      </c>
      <c r="L120" s="5">
        <f t="shared" si="15"/>
        <v>16.353</v>
      </c>
      <c r="M120" s="7">
        <f>Eingabe!H14</f>
        <v>17</v>
      </c>
      <c r="N120" s="170">
        <f t="shared" si="16"/>
        <v>33.49000000000001</v>
      </c>
      <c r="O120" s="171">
        <f t="shared" si="17"/>
        <v>2.490000000000009</v>
      </c>
      <c r="P120" s="21"/>
      <c r="S120" s="29"/>
      <c r="T120" s="30"/>
      <c r="U120" s="30"/>
      <c r="V120" s="30"/>
      <c r="W120" s="29"/>
      <c r="X120" s="29"/>
      <c r="Y120" s="30"/>
      <c r="Z120" s="29"/>
    </row>
    <row r="121" spans="2:26" ht="26.25" customHeight="1">
      <c r="B121" s="21"/>
      <c r="C121" s="21"/>
      <c r="D121" s="10" t="s">
        <v>18</v>
      </c>
      <c r="E121" s="40" t="str">
        <f>Eingabe!C17</f>
        <v>Poldi Karla</v>
      </c>
      <c r="F121" s="110" t="s">
        <v>81</v>
      </c>
      <c r="G121" s="105"/>
      <c r="H121" s="19">
        <v>9</v>
      </c>
      <c r="I121" s="5">
        <v>80.15</v>
      </c>
      <c r="J121" s="5">
        <f t="shared" si="14"/>
        <v>80.97999999999999</v>
      </c>
      <c r="K121" s="6">
        <v>161.13</v>
      </c>
      <c r="L121" s="5">
        <f t="shared" si="15"/>
        <v>16.113</v>
      </c>
      <c r="M121" s="7">
        <f>Eingabe!H17</f>
        <v>16</v>
      </c>
      <c r="N121" s="170">
        <f t="shared" si="16"/>
        <v>35.890000000000015</v>
      </c>
      <c r="O121" s="171">
        <f t="shared" si="17"/>
        <v>2.4000000000000057</v>
      </c>
      <c r="P121" s="21"/>
      <c r="S121" s="29"/>
      <c r="T121" s="30"/>
      <c r="U121" s="30"/>
      <c r="V121" s="30"/>
      <c r="W121" s="29"/>
      <c r="X121" s="29"/>
      <c r="Y121" s="30"/>
      <c r="Z121" s="29"/>
    </row>
    <row r="122" spans="2:26" ht="26.25" customHeight="1" thickBot="1">
      <c r="B122" s="21"/>
      <c r="C122" s="21"/>
      <c r="D122" s="10" t="s">
        <v>19</v>
      </c>
      <c r="E122" s="40" t="str">
        <f>Eingabe!C9</f>
        <v>Roland Dobritzhofer</v>
      </c>
      <c r="F122" s="110" t="s">
        <v>82</v>
      </c>
      <c r="G122" s="105"/>
      <c r="H122" s="19">
        <v>2</v>
      </c>
      <c r="I122" s="5">
        <v>74.84</v>
      </c>
      <c r="J122" s="5">
        <f t="shared" si="14"/>
        <v>76.94999999999999</v>
      </c>
      <c r="K122" s="6">
        <v>151.79</v>
      </c>
      <c r="L122" s="5">
        <f t="shared" si="15"/>
        <v>15.178999999999998</v>
      </c>
      <c r="M122" s="7">
        <f>Eingabe!H9</f>
        <v>15</v>
      </c>
      <c r="N122" s="170">
        <f t="shared" si="16"/>
        <v>45.23000000000002</v>
      </c>
      <c r="O122" s="171">
        <f t="shared" si="17"/>
        <v>9.340000000000003</v>
      </c>
      <c r="P122" s="21"/>
      <c r="S122" s="29"/>
      <c r="T122" s="30"/>
      <c r="U122" s="30"/>
      <c r="V122" s="30"/>
      <c r="W122" s="29"/>
      <c r="X122" s="29"/>
      <c r="Y122" s="30"/>
      <c r="Z122" s="29"/>
    </row>
    <row r="123" spans="2:31" ht="26.25" customHeight="1" thickBot="1">
      <c r="B123" s="21"/>
      <c r="C123" s="21"/>
      <c r="D123" s="224" t="str">
        <f>Eingabe!$B$54</f>
        <v>Punktevergabe: 30,27,25,24,23,22,21,20,19,18,17,16,15,14,13,12,11,10,9,8,7,6,5,4,3,2,1</v>
      </c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30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18"/>
      <c r="AB123" s="18"/>
      <c r="AC123" s="18"/>
      <c r="AD123" s="18"/>
      <c r="AE123" s="18"/>
    </row>
    <row r="124" spans="2:31" ht="26.25" customHeight="1">
      <c r="B124" s="21"/>
      <c r="C124" s="21"/>
      <c r="D124" s="30"/>
      <c r="E124" s="30"/>
      <c r="F124" s="111"/>
      <c r="G124" s="29"/>
      <c r="H124" s="30"/>
      <c r="I124" s="29"/>
      <c r="J124" s="29"/>
      <c r="K124" s="29"/>
      <c r="L124" s="21"/>
      <c r="M124" s="21"/>
      <c r="N124" s="70"/>
      <c r="O124" s="70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18"/>
      <c r="AB124" s="18"/>
      <c r="AC124" s="18"/>
      <c r="AD124" s="18"/>
      <c r="AE124" s="18"/>
    </row>
    <row r="125" spans="2:31" ht="26.25" customHeight="1">
      <c r="B125" s="21"/>
      <c r="C125" s="21"/>
      <c r="D125" s="21"/>
      <c r="E125" s="21"/>
      <c r="F125" s="231" t="s">
        <v>40</v>
      </c>
      <c r="G125" s="232"/>
      <c r="H125" s="295">
        <v>10.028</v>
      </c>
      <c r="I125" s="296" t="s">
        <v>31</v>
      </c>
      <c r="J125" s="297">
        <v>4</v>
      </c>
      <c r="K125" s="21"/>
      <c r="L125" s="27"/>
      <c r="M125" s="27"/>
      <c r="N125" s="30"/>
      <c r="O125" s="3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18"/>
      <c r="AB125" s="18"/>
      <c r="AC125" s="18"/>
      <c r="AD125" s="18"/>
      <c r="AE125" s="18"/>
    </row>
    <row r="126" spans="2:31" ht="26.25" customHeight="1">
      <c r="B126" s="21"/>
      <c r="C126" s="21"/>
      <c r="D126" s="21"/>
      <c r="E126" s="21"/>
      <c r="F126" s="227" t="s">
        <v>93</v>
      </c>
      <c r="G126" s="228"/>
      <c r="H126" s="301">
        <v>10.495</v>
      </c>
      <c r="I126" s="302" t="s">
        <v>31</v>
      </c>
      <c r="J126" s="303">
        <v>4</v>
      </c>
      <c r="K126" s="21"/>
      <c r="L126" s="27"/>
      <c r="M126" s="27"/>
      <c r="N126" s="30"/>
      <c r="O126" s="3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18"/>
      <c r="AB126" s="18"/>
      <c r="AC126" s="18"/>
      <c r="AD126" s="18"/>
      <c r="AE126" s="18"/>
    </row>
    <row r="127" spans="2:31" ht="26.25" customHeight="1">
      <c r="B127" s="21"/>
      <c r="C127" s="21"/>
      <c r="D127" s="21"/>
      <c r="E127" s="21"/>
      <c r="F127" s="233" t="s">
        <v>39</v>
      </c>
      <c r="G127" s="234"/>
      <c r="H127" s="298">
        <v>10.583</v>
      </c>
      <c r="I127" s="299" t="s">
        <v>31</v>
      </c>
      <c r="J127" s="300">
        <v>5</v>
      </c>
      <c r="K127" s="21"/>
      <c r="L127" s="27"/>
      <c r="M127" s="27"/>
      <c r="N127" s="30"/>
      <c r="O127" s="30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18"/>
      <c r="AB127" s="18"/>
      <c r="AC127" s="18"/>
      <c r="AD127" s="18"/>
      <c r="AE127" s="18"/>
    </row>
    <row r="128" spans="2:31" ht="26.25" customHeight="1">
      <c r="B128" s="21"/>
      <c r="C128" s="21"/>
      <c r="D128" s="21"/>
      <c r="E128" s="42"/>
      <c r="F128" s="36"/>
      <c r="G128" s="36"/>
      <c r="H128" s="36"/>
      <c r="I128" s="37"/>
      <c r="J128" s="21"/>
      <c r="K128" s="21"/>
      <c r="L128" s="21"/>
      <c r="M128" s="21"/>
      <c r="N128" s="70"/>
      <c r="O128" s="70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18"/>
      <c r="AB128" s="18"/>
      <c r="AC128" s="18"/>
      <c r="AD128" s="18"/>
      <c r="AE128" s="18"/>
    </row>
    <row r="129" spans="2:31" ht="26.25" customHeight="1">
      <c r="B129" s="21"/>
      <c r="C129" s="21"/>
      <c r="D129" s="21"/>
      <c r="E129" s="39"/>
      <c r="F129" s="26"/>
      <c r="G129" s="21"/>
      <c r="H129" s="70"/>
      <c r="I129" s="21"/>
      <c r="J129" s="21"/>
      <c r="K129" s="21"/>
      <c r="L129" s="21"/>
      <c r="M129" s="21"/>
      <c r="N129" s="70"/>
      <c r="O129" s="70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18"/>
      <c r="AB129" s="18"/>
      <c r="AC129" s="18"/>
      <c r="AD129" s="18"/>
      <c r="AE129" s="18"/>
    </row>
    <row r="130" spans="2:30" ht="26.25" customHeight="1">
      <c r="B130" s="21"/>
      <c r="C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18"/>
      <c r="AB130" s="18"/>
      <c r="AC130" s="18"/>
      <c r="AD130" s="18"/>
    </row>
    <row r="131" spans="2:30" ht="26.25" customHeight="1">
      <c r="B131" s="21"/>
      <c r="C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18"/>
      <c r="AB131" s="18"/>
      <c r="AC131" s="18"/>
      <c r="AD131" s="18"/>
    </row>
    <row r="132" spans="2:30" ht="26.25" customHeight="1">
      <c r="B132" s="21"/>
      <c r="C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18"/>
      <c r="AB132" s="18"/>
      <c r="AC132" s="18"/>
      <c r="AD132" s="18"/>
    </row>
    <row r="133" spans="2:30" ht="26.25" customHeight="1">
      <c r="B133" s="21"/>
      <c r="C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18"/>
      <c r="AB133" s="18"/>
      <c r="AC133" s="18"/>
      <c r="AD133" s="18"/>
    </row>
    <row r="134" spans="2:30" ht="26.25" customHeight="1">
      <c r="B134" s="21"/>
      <c r="C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18"/>
      <c r="AB134" s="18"/>
      <c r="AC134" s="18"/>
      <c r="AD134" s="18"/>
    </row>
    <row r="135" spans="2:30" ht="27" customHeight="1">
      <c r="B135" s="21"/>
      <c r="C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18"/>
      <c r="AB135" s="18"/>
      <c r="AC135" s="18"/>
      <c r="AD135" s="18"/>
    </row>
    <row r="136" spans="2:30" ht="26.25" customHeight="1">
      <c r="B136" s="21"/>
      <c r="C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18"/>
      <c r="AB136" s="18"/>
      <c r="AC136" s="18"/>
      <c r="AD136" s="18"/>
    </row>
    <row r="137" spans="2:30" ht="26.25" customHeight="1">
      <c r="B137" s="21"/>
      <c r="C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18"/>
      <c r="AB137" s="18"/>
      <c r="AC137" s="18"/>
      <c r="AD137" s="18"/>
    </row>
    <row r="138" spans="2:30" ht="26.25" customHeight="1">
      <c r="B138" s="21"/>
      <c r="C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18"/>
      <c r="AB138" s="18"/>
      <c r="AC138" s="18"/>
      <c r="AD138" s="18"/>
    </row>
    <row r="139" spans="2:30" ht="26.25" customHeight="1">
      <c r="B139" s="21"/>
      <c r="C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18"/>
      <c r="AB139" s="18"/>
      <c r="AC139" s="18"/>
      <c r="AD139" s="18"/>
    </row>
    <row r="140" spans="2:30" ht="26.25" customHeight="1">
      <c r="B140" s="21"/>
      <c r="C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18"/>
      <c r="AB140" s="18"/>
      <c r="AC140" s="18"/>
      <c r="AD140" s="18"/>
    </row>
    <row r="141" spans="2:30" ht="26.25" customHeight="1">
      <c r="B141" s="21"/>
      <c r="C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18"/>
      <c r="AB141" s="18"/>
      <c r="AC141" s="18"/>
      <c r="AD141" s="18"/>
    </row>
    <row r="142" spans="2:30" ht="26.25" customHeight="1">
      <c r="B142" s="21"/>
      <c r="C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18"/>
      <c r="AB142" s="18"/>
      <c r="AC142" s="18"/>
      <c r="AD142" s="18"/>
    </row>
    <row r="143" spans="2:30" ht="26.25" customHeight="1">
      <c r="B143" s="21"/>
      <c r="C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18"/>
      <c r="AB143" s="18"/>
      <c r="AC143" s="18"/>
      <c r="AD143" s="18"/>
    </row>
    <row r="144" spans="2:30" ht="26.25" customHeight="1">
      <c r="B144" s="21"/>
      <c r="C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18"/>
      <c r="AB144" s="18"/>
      <c r="AC144" s="18"/>
      <c r="AD144" s="18"/>
    </row>
    <row r="145" spans="2:30" ht="26.25" customHeight="1">
      <c r="B145" s="21"/>
      <c r="C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18"/>
      <c r="AB145" s="18"/>
      <c r="AC145" s="18"/>
      <c r="AD145" s="18"/>
    </row>
    <row r="146" spans="2:30" ht="26.25" customHeight="1">
      <c r="B146" s="21"/>
      <c r="C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18"/>
      <c r="AB146" s="18"/>
      <c r="AC146" s="18"/>
      <c r="AD146" s="18"/>
    </row>
    <row r="147" spans="2:30" ht="26.25" customHeight="1">
      <c r="B147" s="21"/>
      <c r="C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18"/>
      <c r="AB147" s="18"/>
      <c r="AC147" s="18"/>
      <c r="AD147" s="18"/>
    </row>
    <row r="148" spans="2:30" ht="26.25" customHeight="1">
      <c r="B148" s="21"/>
      <c r="C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18"/>
      <c r="AB148" s="18"/>
      <c r="AC148" s="18"/>
      <c r="AD148" s="18"/>
    </row>
    <row r="149" spans="2:30" ht="26.25" customHeight="1">
      <c r="B149" s="21"/>
      <c r="C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18"/>
      <c r="AB149" s="18"/>
      <c r="AC149" s="18"/>
      <c r="AD149" s="18"/>
    </row>
    <row r="150" spans="2:30" ht="26.25" customHeight="1">
      <c r="B150" s="21"/>
      <c r="C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18"/>
      <c r="AB150" s="18"/>
      <c r="AC150" s="18"/>
      <c r="AD150" s="18"/>
    </row>
    <row r="151" spans="2:30" ht="26.25" customHeight="1">
      <c r="B151" s="21"/>
      <c r="C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18"/>
      <c r="AB151" s="18"/>
      <c r="AC151" s="18"/>
      <c r="AD151" s="18"/>
    </row>
    <row r="152" spans="2:30" ht="26.25" customHeight="1">
      <c r="B152" s="21"/>
      <c r="C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18"/>
      <c r="AB152" s="18"/>
      <c r="AC152" s="18"/>
      <c r="AD152" s="18"/>
    </row>
    <row r="153" spans="2:30" ht="26.25" customHeight="1">
      <c r="B153" s="21"/>
      <c r="C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18"/>
      <c r="AB153" s="18"/>
      <c r="AC153" s="18"/>
      <c r="AD153" s="18"/>
    </row>
    <row r="154" spans="2:30" ht="26.25" customHeight="1">
      <c r="B154" s="21"/>
      <c r="C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18"/>
      <c r="AB154" s="18"/>
      <c r="AC154" s="18"/>
      <c r="AD154" s="18"/>
    </row>
    <row r="155" spans="2:30" ht="26.25" customHeight="1">
      <c r="B155" s="21"/>
      <c r="C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18"/>
      <c r="AB155" s="18"/>
      <c r="AC155" s="18"/>
      <c r="AD155" s="18"/>
    </row>
    <row r="156" spans="2:30" ht="26.25" customHeight="1">
      <c r="B156" s="21"/>
      <c r="C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18"/>
      <c r="AB156" s="18"/>
      <c r="AC156" s="18"/>
      <c r="AD156" s="18"/>
    </row>
    <row r="157" spans="2:30" ht="26.25" customHeight="1">
      <c r="B157" s="21"/>
      <c r="C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18"/>
      <c r="AB157" s="18"/>
      <c r="AC157" s="18"/>
      <c r="AD157" s="18"/>
    </row>
    <row r="158" spans="2:30" ht="26.25" customHeight="1">
      <c r="B158" s="21"/>
      <c r="C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18"/>
      <c r="AB158" s="18"/>
      <c r="AC158" s="18"/>
      <c r="AD158" s="18"/>
    </row>
    <row r="159" spans="2:30" ht="26.25" customHeight="1">
      <c r="B159" s="21"/>
      <c r="C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18"/>
      <c r="AB159" s="18"/>
      <c r="AC159" s="18"/>
      <c r="AD159" s="18"/>
    </row>
    <row r="160" spans="2:31" ht="26.25" customHeight="1">
      <c r="B160" s="21"/>
      <c r="C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6"/>
      <c r="AA160" s="18"/>
      <c r="AB160" s="18"/>
      <c r="AC160" s="18"/>
      <c r="AD160" s="18"/>
      <c r="AE160" s="18"/>
    </row>
    <row r="161" spans="2:31" ht="26.25" customHeight="1">
      <c r="B161" s="21"/>
      <c r="C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6"/>
      <c r="AA161" s="18"/>
      <c r="AB161" s="18"/>
      <c r="AC161" s="18"/>
      <c r="AD161" s="18"/>
      <c r="AE161" s="18"/>
    </row>
    <row r="162" spans="2:31" ht="26.25" customHeight="1">
      <c r="B162" s="21"/>
      <c r="C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6"/>
      <c r="AA162" s="18"/>
      <c r="AB162" s="18"/>
      <c r="AC162" s="18"/>
      <c r="AD162" s="18"/>
      <c r="AE162" s="18"/>
    </row>
    <row r="163" spans="2:26" ht="26.25" customHeight="1">
      <c r="B163" s="21"/>
      <c r="C163" s="21"/>
      <c r="P163" s="21"/>
      <c r="S163" s="29"/>
      <c r="T163" s="30"/>
      <c r="U163" s="30"/>
      <c r="V163" s="30"/>
      <c r="W163" s="29"/>
      <c r="X163" s="29"/>
      <c r="Y163" s="30"/>
      <c r="Z163" s="29"/>
    </row>
    <row r="164" spans="2:26" ht="26.25" customHeight="1">
      <c r="B164" s="21"/>
      <c r="C164" s="21"/>
      <c r="P164" s="21"/>
      <c r="S164" s="29"/>
      <c r="T164" s="30"/>
      <c r="U164" s="30"/>
      <c r="V164" s="30"/>
      <c r="W164" s="29"/>
      <c r="X164" s="29"/>
      <c r="Y164" s="30"/>
      <c r="Z164" s="29"/>
    </row>
    <row r="165" spans="2:28" ht="34.5" customHeight="1">
      <c r="B165" s="21"/>
      <c r="C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18"/>
      <c r="AB165" s="18"/>
    </row>
    <row r="166" spans="2:28" ht="26.25">
      <c r="B166" s="21"/>
      <c r="C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18"/>
      <c r="AB166" s="18"/>
    </row>
    <row r="167" spans="2:28" ht="26.25" customHeight="1">
      <c r="B167" s="21"/>
      <c r="C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18"/>
      <c r="AB167" s="18"/>
    </row>
    <row r="168" spans="2:28" ht="26.25" customHeight="1">
      <c r="B168" s="21"/>
      <c r="C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18"/>
      <c r="AB168" s="18"/>
    </row>
    <row r="169" spans="2:28" ht="26.25" customHeight="1">
      <c r="B169" s="21"/>
      <c r="C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18"/>
      <c r="AB169" s="18"/>
    </row>
    <row r="170" spans="2:28" ht="26.25" customHeight="1">
      <c r="B170" s="21"/>
      <c r="C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18"/>
      <c r="AB170" s="18"/>
    </row>
    <row r="171" spans="2:28" ht="26.25" customHeight="1">
      <c r="B171" s="21"/>
      <c r="C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18"/>
      <c r="AB171" s="18"/>
    </row>
    <row r="172" spans="2:28" ht="26.25" customHeight="1">
      <c r="B172" s="21"/>
      <c r="C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18"/>
      <c r="AB172" s="18"/>
    </row>
    <row r="173" spans="2:28" ht="26.25" customHeight="1">
      <c r="B173" s="21"/>
      <c r="C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18"/>
      <c r="AB173" s="18"/>
    </row>
    <row r="174" spans="2:28" ht="26.25" customHeight="1">
      <c r="B174" s="21"/>
      <c r="C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18"/>
      <c r="AB174" s="18"/>
    </row>
    <row r="175" spans="2:28" ht="26.25" customHeight="1">
      <c r="B175" s="21"/>
      <c r="C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18"/>
      <c r="AB175" s="18"/>
    </row>
    <row r="176" spans="2:28" ht="26.25" customHeight="1">
      <c r="B176" s="21"/>
      <c r="C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18"/>
      <c r="AB176" s="18"/>
    </row>
    <row r="177" spans="2:28" ht="26.25" customHeight="1">
      <c r="B177" s="21"/>
      <c r="C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18"/>
      <c r="AB177" s="18"/>
    </row>
    <row r="178" spans="2:28" ht="26.25" customHeight="1">
      <c r="B178" s="21"/>
      <c r="C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18"/>
      <c r="AB178" s="18"/>
    </row>
    <row r="179" spans="2:28" ht="26.25" customHeight="1">
      <c r="B179" s="21"/>
      <c r="C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18"/>
      <c r="AB179" s="18"/>
    </row>
    <row r="180" spans="2:28" ht="26.25" customHeight="1">
      <c r="B180" s="21"/>
      <c r="C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18"/>
      <c r="AB180" s="18"/>
    </row>
    <row r="181" spans="2:28" ht="26.25" customHeight="1">
      <c r="B181" s="21"/>
      <c r="C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18"/>
      <c r="AB181" s="18"/>
    </row>
    <row r="182" spans="2:28" ht="26.25" customHeight="1">
      <c r="B182" s="21"/>
      <c r="C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18"/>
      <c r="AB182" s="18"/>
    </row>
    <row r="183" spans="2:28" ht="26.25" customHeight="1">
      <c r="B183" s="21"/>
      <c r="C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18"/>
      <c r="AB183" s="18"/>
    </row>
    <row r="184" spans="2:28" ht="26.25" customHeight="1">
      <c r="B184" s="21"/>
      <c r="C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18"/>
      <c r="AB184" s="18"/>
    </row>
    <row r="185" spans="2:28" ht="26.25" customHeight="1">
      <c r="B185" s="21"/>
      <c r="C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18"/>
      <c r="AB185" s="18"/>
    </row>
    <row r="186" spans="2:28" ht="26.25" customHeight="1">
      <c r="B186" s="21"/>
      <c r="C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18"/>
      <c r="AB186" s="18"/>
    </row>
    <row r="187" spans="2:28" ht="26.25" customHeight="1">
      <c r="B187" s="21"/>
      <c r="C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18"/>
      <c r="AB187" s="18"/>
    </row>
    <row r="188" spans="2:28" ht="26.25" customHeight="1">
      <c r="B188" s="21"/>
      <c r="C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18"/>
      <c r="AB188" s="18"/>
    </row>
    <row r="189" spans="2:28" ht="26.25" customHeight="1">
      <c r="B189" s="21"/>
      <c r="C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18"/>
      <c r="AB189" s="18"/>
    </row>
    <row r="190" spans="2:28" ht="26.25" customHeight="1">
      <c r="B190" s="21"/>
      <c r="C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18"/>
      <c r="AB190" s="18"/>
    </row>
    <row r="191" spans="2:28" ht="26.25" customHeight="1">
      <c r="B191" s="21"/>
      <c r="C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18"/>
      <c r="AB191" s="18"/>
    </row>
    <row r="192" spans="2:28" ht="26.25" customHeight="1">
      <c r="B192" s="21"/>
      <c r="C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18"/>
      <c r="AB192" s="18"/>
    </row>
    <row r="193" spans="2:28" ht="26.25" customHeight="1">
      <c r="B193" s="21"/>
      <c r="C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18"/>
      <c r="AB193" s="18"/>
    </row>
    <row r="194" spans="2:28" ht="26.25" customHeight="1">
      <c r="B194" s="21"/>
      <c r="C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18"/>
      <c r="AB194" s="18"/>
    </row>
    <row r="195" spans="2:28" ht="26.25" customHeight="1">
      <c r="B195" s="21"/>
      <c r="C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18"/>
      <c r="AB195" s="18"/>
    </row>
    <row r="196" spans="2:28" ht="26.25" customHeight="1">
      <c r="B196" s="21"/>
      <c r="C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18"/>
      <c r="AB196" s="18"/>
    </row>
    <row r="197" spans="2:28" ht="26.25" customHeight="1">
      <c r="B197" s="21"/>
      <c r="C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18"/>
      <c r="AB197" s="18"/>
    </row>
    <row r="198" spans="2:28" ht="26.25" customHeight="1">
      <c r="B198" s="21"/>
      <c r="C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18"/>
      <c r="AB198" s="18"/>
    </row>
    <row r="199" spans="2:28" ht="26.25" customHeight="1">
      <c r="B199" s="21"/>
      <c r="C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18"/>
      <c r="AB199" s="18"/>
    </row>
    <row r="200" spans="2:28" ht="26.25" customHeight="1">
      <c r="B200" s="21"/>
      <c r="C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18"/>
      <c r="AB200" s="18"/>
    </row>
    <row r="201" spans="2:28" ht="26.25" customHeight="1">
      <c r="B201" s="21"/>
      <c r="C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18"/>
      <c r="AB201" s="18"/>
    </row>
    <row r="202" spans="2:28" ht="26.25" customHeight="1">
      <c r="B202" s="21"/>
      <c r="C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18"/>
      <c r="AB202" s="18"/>
    </row>
    <row r="203" spans="2:28" ht="26.25" customHeight="1">
      <c r="B203" s="21"/>
      <c r="C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18"/>
      <c r="AB203" s="18"/>
    </row>
    <row r="204" spans="2:28" ht="26.25" customHeight="1">
      <c r="B204" s="21"/>
      <c r="C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18"/>
      <c r="AB204" s="18"/>
    </row>
    <row r="205" spans="2:28" ht="26.25" customHeight="1">
      <c r="B205" s="21"/>
      <c r="C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18"/>
      <c r="AB205" s="18"/>
    </row>
    <row r="206" spans="2:28" ht="26.25" customHeight="1">
      <c r="B206" s="21"/>
      <c r="C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18"/>
      <c r="AB206" s="18"/>
    </row>
    <row r="207" spans="2:28" ht="26.25" customHeight="1">
      <c r="B207" s="21"/>
      <c r="C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18"/>
      <c r="AB207" s="18"/>
    </row>
    <row r="208" spans="2:28" ht="26.25" customHeight="1">
      <c r="B208" s="21"/>
      <c r="C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18"/>
      <c r="AB208" s="18"/>
    </row>
    <row r="209" spans="2:28" ht="26.25" customHeight="1">
      <c r="B209" s="21"/>
      <c r="C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18"/>
      <c r="AB209" s="18"/>
    </row>
    <row r="210" spans="2:28" ht="26.25" customHeight="1">
      <c r="B210" s="21"/>
      <c r="C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18"/>
      <c r="AB210" s="18"/>
    </row>
    <row r="211" spans="2:28" ht="26.25" customHeight="1">
      <c r="B211" s="21"/>
      <c r="C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18"/>
      <c r="AB211" s="18"/>
    </row>
    <row r="212" spans="2:28" ht="26.25" customHeight="1">
      <c r="B212" s="21"/>
      <c r="C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18"/>
      <c r="AB212" s="18"/>
    </row>
    <row r="213" spans="2:28" ht="26.25" customHeight="1">
      <c r="B213" s="21"/>
      <c r="C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18"/>
      <c r="AB213" s="18"/>
    </row>
    <row r="214" spans="2:28" ht="26.25" customHeight="1">
      <c r="B214" s="21"/>
      <c r="C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18"/>
      <c r="AB214" s="18"/>
    </row>
    <row r="215" spans="2:28" ht="26.25" customHeight="1">
      <c r="B215" s="21"/>
      <c r="C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18"/>
      <c r="AB215" s="18"/>
    </row>
    <row r="216" spans="2:28" ht="26.25" customHeight="1">
      <c r="B216" s="21"/>
      <c r="C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18"/>
      <c r="AB216" s="18"/>
    </row>
    <row r="217" spans="2:28" ht="26.25" customHeight="1">
      <c r="B217" s="21"/>
      <c r="C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18"/>
      <c r="AB217" s="18"/>
    </row>
    <row r="218" spans="2:28" ht="26.25" customHeight="1">
      <c r="B218" s="21"/>
      <c r="C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18"/>
      <c r="AB218" s="18"/>
    </row>
    <row r="219" spans="2:28" ht="26.25" customHeight="1">
      <c r="B219" s="21"/>
      <c r="C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18"/>
      <c r="AB219" s="18"/>
    </row>
    <row r="220" spans="2:28" ht="26.25" customHeight="1">
      <c r="B220" s="21"/>
      <c r="C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18"/>
      <c r="AB220" s="18"/>
    </row>
    <row r="221" spans="2:28" ht="26.25" customHeight="1">
      <c r="B221" s="21"/>
      <c r="C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18"/>
      <c r="AB221" s="18"/>
    </row>
    <row r="222" spans="2:28" ht="26.25" customHeight="1">
      <c r="B222" s="21"/>
      <c r="C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18"/>
      <c r="AB222" s="18"/>
    </row>
    <row r="223" spans="2:26" ht="26.25" customHeight="1">
      <c r="B223" s="21"/>
      <c r="C223" s="21"/>
      <c r="P223" s="21"/>
      <c r="S223" s="29"/>
      <c r="T223" s="30"/>
      <c r="U223" s="30"/>
      <c r="V223" s="30"/>
      <c r="W223" s="29"/>
      <c r="X223" s="29"/>
      <c r="Y223" s="30"/>
      <c r="Z223" s="29"/>
    </row>
    <row r="224" spans="2:26" ht="26.25" customHeight="1">
      <c r="B224" s="21"/>
      <c r="C224" s="21"/>
      <c r="P224" s="21"/>
      <c r="S224" s="29"/>
      <c r="T224" s="30"/>
      <c r="U224" s="30"/>
      <c r="V224" s="30"/>
      <c r="W224" s="29"/>
      <c r="X224" s="29"/>
      <c r="Y224" s="30"/>
      <c r="Z224" s="29"/>
    </row>
    <row r="225" spans="2:26" ht="26.25" customHeight="1">
      <c r="B225" s="21"/>
      <c r="C225" s="21"/>
      <c r="P225" s="21"/>
      <c r="S225" s="29"/>
      <c r="T225" s="30"/>
      <c r="U225" s="30"/>
      <c r="V225" s="30"/>
      <c r="W225" s="29"/>
      <c r="X225" s="29"/>
      <c r="Y225" s="30"/>
      <c r="Z225" s="29"/>
    </row>
    <row r="226" spans="2:26" ht="26.25" customHeight="1">
      <c r="B226" s="21"/>
      <c r="C226" s="21"/>
      <c r="P226" s="21"/>
      <c r="S226" s="29"/>
      <c r="T226" s="30"/>
      <c r="U226" s="30"/>
      <c r="V226" s="30"/>
      <c r="W226" s="29"/>
      <c r="X226" s="29"/>
      <c r="Y226" s="30"/>
      <c r="Z226" s="29"/>
    </row>
    <row r="227" spans="2:26" ht="26.25" customHeight="1">
      <c r="B227" s="21"/>
      <c r="C227" s="21"/>
      <c r="P227" s="21"/>
      <c r="S227" s="29"/>
      <c r="T227" s="30"/>
      <c r="U227" s="30"/>
      <c r="V227" s="30"/>
      <c r="W227" s="29"/>
      <c r="X227" s="29"/>
      <c r="Y227" s="30"/>
      <c r="Z227" s="29"/>
    </row>
  </sheetData>
  <sheetProtection/>
  <mergeCells count="101">
    <mergeCell ref="F87:G87"/>
    <mergeCell ref="F88:G88"/>
    <mergeCell ref="E31:J31"/>
    <mergeCell ref="E34:J34"/>
    <mergeCell ref="F35:G35"/>
    <mergeCell ref="F75:G76"/>
    <mergeCell ref="D84:O84"/>
    <mergeCell ref="I57:I58"/>
    <mergeCell ref="F126:G126"/>
    <mergeCell ref="D107:O107"/>
    <mergeCell ref="D123:O123"/>
    <mergeCell ref="H108:H109"/>
    <mergeCell ref="F108:G109"/>
    <mergeCell ref="F105:G105"/>
    <mergeCell ref="F102:G102"/>
    <mergeCell ref="D108:D109"/>
    <mergeCell ref="F86:G86"/>
    <mergeCell ref="D91:O91"/>
    <mergeCell ref="F92:G93"/>
    <mergeCell ref="H92:H93"/>
    <mergeCell ref="F51:G51"/>
    <mergeCell ref="D57:D58"/>
    <mergeCell ref="E57:E58"/>
    <mergeCell ref="F57:G58"/>
    <mergeCell ref="E92:E93"/>
    <mergeCell ref="B12:B13"/>
    <mergeCell ref="I3:K3"/>
    <mergeCell ref="G5:H5"/>
    <mergeCell ref="L6:M6"/>
    <mergeCell ref="G4:H4"/>
    <mergeCell ref="K57:K58"/>
    <mergeCell ref="L7:M7"/>
    <mergeCell ref="F52:G52"/>
    <mergeCell ref="F53:G53"/>
    <mergeCell ref="D56:O56"/>
    <mergeCell ref="J108:J109"/>
    <mergeCell ref="I2:K2"/>
    <mergeCell ref="M12:M13"/>
    <mergeCell ref="N12:N13"/>
    <mergeCell ref="F38:G39"/>
    <mergeCell ref="B29:Q29"/>
    <mergeCell ref="I4:K9"/>
    <mergeCell ref="G6:H9"/>
    <mergeCell ref="L8:M9"/>
    <mergeCell ref="B11:Q11"/>
    <mergeCell ref="F69:G69"/>
    <mergeCell ref="M75:M76"/>
    <mergeCell ref="H75:H76"/>
    <mergeCell ref="F104:G104"/>
    <mergeCell ref="K108:K109"/>
    <mergeCell ref="K92:K93"/>
    <mergeCell ref="F103:G103"/>
    <mergeCell ref="F71:G71"/>
    <mergeCell ref="I92:I93"/>
    <mergeCell ref="I75:I76"/>
    <mergeCell ref="M92:M93"/>
    <mergeCell ref="L108:L109"/>
    <mergeCell ref="D100:O100"/>
    <mergeCell ref="L92:L93"/>
    <mergeCell ref="F125:G125"/>
    <mergeCell ref="F127:G127"/>
    <mergeCell ref="I108:I109"/>
    <mergeCell ref="M108:M109"/>
    <mergeCell ref="E108:E109"/>
    <mergeCell ref="D92:D93"/>
    <mergeCell ref="H57:H58"/>
    <mergeCell ref="D67:O67"/>
    <mergeCell ref="J92:J93"/>
    <mergeCell ref="K75:K76"/>
    <mergeCell ref="H38:H39"/>
    <mergeCell ref="L57:L58"/>
    <mergeCell ref="F70:G70"/>
    <mergeCell ref="D74:O74"/>
    <mergeCell ref="L75:L76"/>
    <mergeCell ref="E75:E76"/>
    <mergeCell ref="Q12:Q13"/>
    <mergeCell ref="J12:J13"/>
    <mergeCell ref="K12:K13"/>
    <mergeCell ref="J38:J39"/>
    <mergeCell ref="K38:K39"/>
    <mergeCell ref="L38:L39"/>
    <mergeCell ref="P12:P13"/>
    <mergeCell ref="D38:D39"/>
    <mergeCell ref="J57:J58"/>
    <mergeCell ref="F12:F13"/>
    <mergeCell ref="J75:J76"/>
    <mergeCell ref="D75:D76"/>
    <mergeCell ref="C12:D13"/>
    <mergeCell ref="D49:O49"/>
    <mergeCell ref="M57:M58"/>
    <mergeCell ref="D37:O37"/>
    <mergeCell ref="E12:E13"/>
    <mergeCell ref="E38:E39"/>
    <mergeCell ref="L12:L13"/>
    <mergeCell ref="O12:O13"/>
    <mergeCell ref="M38:M39"/>
    <mergeCell ref="G12:G13"/>
    <mergeCell ref="H12:H13"/>
    <mergeCell ref="I12:I13"/>
    <mergeCell ref="F32:G32"/>
    <mergeCell ref="I38:I39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H165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2.57421875" style="65" customWidth="1"/>
    <col min="2" max="2" width="6.7109375" style="65" bestFit="1" customWidth="1"/>
    <col min="3" max="3" width="30.421875" style="1" bestFit="1" customWidth="1"/>
    <col min="4" max="11" width="12.140625" style="65" bestFit="1" customWidth="1"/>
    <col min="12" max="12" width="8.7109375" style="65" bestFit="1" customWidth="1"/>
    <col min="13" max="13" width="10.421875" style="65" customWidth="1"/>
    <col min="14" max="14" width="10.7109375" style="65" bestFit="1" customWidth="1"/>
    <col min="15" max="15" width="1.8515625" style="69" customWidth="1"/>
    <col min="16" max="16" width="2.00390625" style="65" customWidth="1"/>
    <col min="17" max="17" width="2.57421875" style="65" bestFit="1" customWidth="1"/>
    <col min="18" max="18" width="2.421875" style="65" bestFit="1" customWidth="1"/>
    <col min="19" max="19" width="2.140625" style="65" bestFit="1" customWidth="1"/>
    <col min="20" max="21" width="2.57421875" style="65" bestFit="1" customWidth="1"/>
    <col min="22" max="25" width="2.140625" style="65" bestFit="1" customWidth="1"/>
    <col min="26" max="26" width="2.421875" style="65" bestFit="1" customWidth="1"/>
    <col min="27" max="27" width="2.140625" style="65" bestFit="1" customWidth="1"/>
    <col min="28" max="29" width="2.57421875" style="65" bestFit="1" customWidth="1"/>
    <col min="30" max="34" width="2.140625" style="65" bestFit="1" customWidth="1"/>
    <col min="35" max="36" width="2.57421875" style="65" bestFit="1" customWidth="1"/>
    <col min="37" max="40" width="2.140625" style="65" bestFit="1" customWidth="1"/>
    <col min="41" max="42" width="2.57421875" style="65" bestFit="1" customWidth="1"/>
    <col min="43" max="46" width="2.140625" style="65" bestFit="1" customWidth="1"/>
    <col min="47" max="47" width="2.57421875" style="65" bestFit="1" customWidth="1"/>
    <col min="48" max="51" width="2.140625" style="65" bestFit="1" customWidth="1"/>
    <col min="52" max="52" width="1.57421875" style="65" bestFit="1" customWidth="1"/>
    <col min="53" max="55" width="2.140625" style="65" bestFit="1" customWidth="1"/>
    <col min="56" max="56" width="2.00390625" style="65" bestFit="1" customWidth="1"/>
    <col min="57" max="57" width="2.140625" style="65" bestFit="1" customWidth="1"/>
    <col min="58" max="58" width="11.421875" style="65" customWidth="1"/>
    <col min="59" max="59" width="4.140625" style="65" bestFit="1" customWidth="1"/>
    <col min="60" max="60" width="4.57421875" style="65" bestFit="1" customWidth="1"/>
    <col min="61" max="63" width="4.140625" style="65" bestFit="1" customWidth="1"/>
    <col min="64" max="64" width="5.421875" style="65" bestFit="1" customWidth="1"/>
    <col min="65" max="16384" width="11.421875" style="65" customWidth="1"/>
  </cols>
  <sheetData>
    <row r="1" ht="13.5" thickBot="1"/>
    <row r="2" spans="2:15" s="63" customFormat="1" ht="33" customHeight="1" thickBot="1">
      <c r="B2" s="283" t="s">
        <v>79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64"/>
    </row>
    <row r="3" spans="1:112" ht="26.25" thickBot="1">
      <c r="A3" s="70"/>
      <c r="B3" s="77" t="s">
        <v>0</v>
      </c>
      <c r="C3" s="78" t="s">
        <v>1</v>
      </c>
      <c r="D3" s="80">
        <v>42031</v>
      </c>
      <c r="E3" s="80">
        <v>42059</v>
      </c>
      <c r="F3" s="80">
        <v>42115</v>
      </c>
      <c r="G3" s="80">
        <v>42143</v>
      </c>
      <c r="H3" s="80">
        <v>42325</v>
      </c>
      <c r="I3" s="80"/>
      <c r="J3" s="83"/>
      <c r="K3" s="83"/>
      <c r="L3" s="84" t="s">
        <v>3</v>
      </c>
      <c r="M3" s="85" t="s">
        <v>2</v>
      </c>
      <c r="N3" s="86" t="s">
        <v>74</v>
      </c>
      <c r="BM3" s="62" t="s">
        <v>70</v>
      </c>
      <c r="BN3" s="62" t="s">
        <v>64</v>
      </c>
      <c r="BO3" s="61" t="s">
        <v>65</v>
      </c>
      <c r="BP3" s="61" t="s">
        <v>66</v>
      </c>
      <c r="BQ3" s="61" t="s">
        <v>67</v>
      </c>
      <c r="BR3" s="61" t="s">
        <v>68</v>
      </c>
      <c r="BS3" s="61" t="s">
        <v>69</v>
      </c>
      <c r="BT3" s="61" t="s">
        <v>71</v>
      </c>
      <c r="BU3" s="61"/>
      <c r="BV3" s="62" t="s">
        <v>64</v>
      </c>
      <c r="BW3" s="61" t="s">
        <v>65</v>
      </c>
      <c r="BX3" s="61" t="s">
        <v>66</v>
      </c>
      <c r="BY3" s="61" t="s">
        <v>67</v>
      </c>
      <c r="BZ3" s="61" t="s">
        <v>68</v>
      </c>
      <c r="CA3" s="61" t="s">
        <v>69</v>
      </c>
      <c r="CB3" s="61" t="s">
        <v>71</v>
      </c>
      <c r="CC3" s="61"/>
      <c r="CD3" s="61" t="s">
        <v>65</v>
      </c>
      <c r="CE3" s="61" t="s">
        <v>66</v>
      </c>
      <c r="CF3" s="61" t="s">
        <v>67</v>
      </c>
      <c r="CG3" s="61" t="s">
        <v>68</v>
      </c>
      <c r="CH3" s="61" t="s">
        <v>69</v>
      </c>
      <c r="CI3" s="61" t="s">
        <v>71</v>
      </c>
      <c r="CJ3" s="61"/>
      <c r="CK3" s="61" t="s">
        <v>66</v>
      </c>
      <c r="CL3" s="61" t="s">
        <v>67</v>
      </c>
      <c r="CM3" s="61" t="s">
        <v>68</v>
      </c>
      <c r="CN3" s="61" t="s">
        <v>69</v>
      </c>
      <c r="CO3" s="61" t="s">
        <v>71</v>
      </c>
      <c r="CP3" s="61"/>
      <c r="CQ3" s="61" t="s">
        <v>67</v>
      </c>
      <c r="CR3" s="61" t="s">
        <v>68</v>
      </c>
      <c r="CS3" s="61" t="s">
        <v>69</v>
      </c>
      <c r="CT3" s="61" t="s">
        <v>71</v>
      </c>
      <c r="CU3" s="61"/>
      <c r="CV3" s="61" t="s">
        <v>68</v>
      </c>
      <c r="CW3" s="61" t="s">
        <v>69</v>
      </c>
      <c r="CX3" s="61" t="s">
        <v>71</v>
      </c>
      <c r="CY3" s="61"/>
      <c r="CZ3" s="61" t="s">
        <v>69</v>
      </c>
      <c r="DA3" s="61" t="s">
        <v>71</v>
      </c>
      <c r="DB3" s="66"/>
      <c r="DC3" s="66"/>
      <c r="DD3" s="66"/>
      <c r="DE3" s="66"/>
      <c r="DF3" s="66"/>
      <c r="DG3" s="66"/>
      <c r="DH3" s="66"/>
    </row>
    <row r="4" spans="1:111" ht="18">
      <c r="A4" s="70"/>
      <c r="B4" s="87">
        <v>1</v>
      </c>
      <c r="C4" s="88" t="s">
        <v>39</v>
      </c>
      <c r="D4" s="89">
        <v>30</v>
      </c>
      <c r="E4" s="90">
        <v>27</v>
      </c>
      <c r="F4" s="90">
        <v>30</v>
      </c>
      <c r="G4" s="90"/>
      <c r="H4" s="90">
        <v>27</v>
      </c>
      <c r="I4" s="90"/>
      <c r="J4" s="91"/>
      <c r="K4" s="91"/>
      <c r="L4" s="92">
        <f>SUM(D4:K4)</f>
        <v>114</v>
      </c>
      <c r="M4" s="162">
        <f aca="true" t="shared" si="0" ref="M4:M35">AVERAGE(D4:K4)</f>
        <v>28.5</v>
      </c>
      <c r="N4" s="93">
        <f>IF(BT4=7,D4,IF(CB4=6,E4,IF(CI4=5,F4,IF(CO4=4,G4,IF(CT4=3,H4,IF(CX4=2,I4,IF(CZ4=1,J4,K4)))))))</f>
        <v>0</v>
      </c>
      <c r="Q4" s="158" t="s">
        <v>32</v>
      </c>
      <c r="R4" s="58" t="s">
        <v>24</v>
      </c>
      <c r="S4" s="55" t="s">
        <v>33</v>
      </c>
      <c r="BL4" s="61"/>
      <c r="BM4" s="61">
        <f>IF(D4&lt;=E4,1,0)</f>
        <v>0</v>
      </c>
      <c r="BN4" s="61">
        <f>IF(D4&lt;=F4,1,0)</f>
        <v>1</v>
      </c>
      <c r="BO4" s="61">
        <f>IF(D4&lt;=G4,1,0)</f>
        <v>0</v>
      </c>
      <c r="BP4" s="61">
        <f>IF(D4&lt;=H4,1,0)</f>
        <v>0</v>
      </c>
      <c r="BQ4" s="61">
        <f>IF(D4&lt;=I4,1,0)</f>
        <v>0</v>
      </c>
      <c r="BR4" s="61">
        <f>IF(D4&lt;=J4,1,0)</f>
        <v>0</v>
      </c>
      <c r="BS4" s="61">
        <f>IF(D4&lt;=K4,1,0)</f>
        <v>0</v>
      </c>
      <c r="BT4" s="61">
        <f>SUM(BM4:BS4)</f>
        <v>1</v>
      </c>
      <c r="BU4" s="61"/>
      <c r="BV4" s="61">
        <f>IF(E4&lt;=F4,1,0)</f>
        <v>1</v>
      </c>
      <c r="BW4" s="61">
        <f>IF(E4&lt;=G4,1,0)</f>
        <v>0</v>
      </c>
      <c r="BX4" s="61">
        <f>IF(E4&lt;=H4,1,0)</f>
        <v>1</v>
      </c>
      <c r="BY4" s="61">
        <f>IF(E4&lt;=I4,1,0)</f>
        <v>0</v>
      </c>
      <c r="BZ4" s="61">
        <f>IF(E4&lt;=J4,1,0)</f>
        <v>0</v>
      </c>
      <c r="CA4" s="61">
        <f>IF(E4&lt;=K4,1,0)</f>
        <v>0</v>
      </c>
      <c r="CB4" s="61">
        <f>SUM(BV4:CA4)</f>
        <v>2</v>
      </c>
      <c r="CC4" s="61"/>
      <c r="CD4" s="61">
        <f>IF(F4&lt;=G4,1,0)</f>
        <v>0</v>
      </c>
      <c r="CE4" s="61">
        <f>IF(F4&lt;=H4,1,0)</f>
        <v>0</v>
      </c>
      <c r="CF4" s="61">
        <f>IF(F4&lt;=I4,1,0)</f>
        <v>0</v>
      </c>
      <c r="CG4" s="61">
        <f>IF(F4&lt;=J4,1,0)</f>
        <v>0</v>
      </c>
      <c r="CH4" s="61">
        <f>IF(F4&lt;=K4,1,0)</f>
        <v>0</v>
      </c>
      <c r="CI4" s="61">
        <f>SUM(CD4:CH4)</f>
        <v>0</v>
      </c>
      <c r="CJ4" s="61"/>
      <c r="CK4" s="61">
        <f>IF(G4&lt;=H4,1,0)</f>
        <v>1</v>
      </c>
      <c r="CL4" s="61">
        <f>IF(G4&lt;=I4,1,0)</f>
        <v>1</v>
      </c>
      <c r="CM4" s="61">
        <f>IF(G4&lt;=J4,1,0)</f>
        <v>1</v>
      </c>
      <c r="CN4" s="61">
        <f>IF(G4&lt;=K4,1,0)</f>
        <v>1</v>
      </c>
      <c r="CO4" s="61">
        <f>SUM(CK4:CN4)</f>
        <v>4</v>
      </c>
      <c r="CP4" s="61"/>
      <c r="CQ4" s="61">
        <f>IF(H4&lt;=I4,1,0)</f>
        <v>0</v>
      </c>
      <c r="CR4" s="61">
        <f>IF(H4&lt;=J4,1,0)</f>
        <v>0</v>
      </c>
      <c r="CS4" s="61">
        <f>IF(H4&lt;=K4,1,0)</f>
        <v>0</v>
      </c>
      <c r="CT4" s="61">
        <f>SUM(CQ4:CS4)</f>
        <v>0</v>
      </c>
      <c r="CU4" s="61"/>
      <c r="CV4" s="61">
        <f>IF(I4&lt;=J4,1,0)</f>
        <v>1</v>
      </c>
      <c r="CW4" s="61">
        <f>IF(I4&lt;=K4,1,0)</f>
        <v>1</v>
      </c>
      <c r="CX4" s="61">
        <f>SUM(CV4:CW4)</f>
        <v>2</v>
      </c>
      <c r="CY4" s="61"/>
      <c r="CZ4" s="61">
        <f>IF(J4&lt;=K4,1,0)</f>
        <v>1</v>
      </c>
      <c r="DA4" s="66"/>
      <c r="DB4" s="53" t="s">
        <v>32</v>
      </c>
      <c r="DC4" s="67">
        <f>SUM('SA 2015 Gruppe 5'!S14-'SA 2015 Gruppe 5'!B14)</f>
        <v>5</v>
      </c>
      <c r="DD4" s="58" t="s">
        <v>24</v>
      </c>
      <c r="DE4" s="55" t="s">
        <v>33</v>
      </c>
      <c r="DF4" s="56" t="s">
        <v>34</v>
      </c>
      <c r="DG4" s="68" t="s">
        <v>35</v>
      </c>
    </row>
    <row r="5" spans="1:112" ht="18">
      <c r="A5" s="70"/>
      <c r="B5" s="79">
        <v>2</v>
      </c>
      <c r="C5" s="4" t="s">
        <v>38</v>
      </c>
      <c r="D5" s="74">
        <v>24</v>
      </c>
      <c r="E5" s="51">
        <v>24</v>
      </c>
      <c r="F5" s="51">
        <v>27</v>
      </c>
      <c r="G5" s="51">
        <v>30</v>
      </c>
      <c r="H5" s="51">
        <v>22</v>
      </c>
      <c r="I5" s="51"/>
      <c r="J5" s="52"/>
      <c r="K5" s="52"/>
      <c r="L5" s="82">
        <f aca="true" t="shared" si="1" ref="L5:L35">SUM(D5:I5)</f>
        <v>127</v>
      </c>
      <c r="M5" s="163">
        <f t="shared" si="0"/>
        <v>25.4</v>
      </c>
      <c r="N5" s="94">
        <f aca="true" t="shared" si="2" ref="N5:N35">IF(BU5=7,D5,IF(CC5=6,E5,IF(CJ5=5,F5,IF(CP5=4,G5,IF(CU5=3,H5,IF(CY5=2,I5,IF(DA5=1,J5,K5)))))))</f>
        <v>0</v>
      </c>
      <c r="BM5" s="61"/>
      <c r="BN5" s="61">
        <f aca="true" t="shared" si="3" ref="BN5:BN53">IF(D5&lt;=E5,1,0)</f>
        <v>1</v>
      </c>
      <c r="BO5" s="61">
        <f aca="true" t="shared" si="4" ref="BO5:BO53">IF(D5&lt;=F5,1,0)</f>
        <v>1</v>
      </c>
      <c r="BP5" s="61">
        <f aca="true" t="shared" si="5" ref="BP5:BP53">IF(D5&lt;=G5,1,0)</f>
        <v>1</v>
      </c>
      <c r="BQ5" s="61">
        <f aca="true" t="shared" si="6" ref="BQ5:BQ53">IF(D5&lt;=H5,1,0)</f>
        <v>0</v>
      </c>
      <c r="BR5" s="61">
        <f aca="true" t="shared" si="7" ref="BR5:BR53">IF(D5&lt;=I5,1,0)</f>
        <v>0</v>
      </c>
      <c r="BS5" s="61">
        <f aca="true" t="shared" si="8" ref="BS5:BS53">IF(D5&lt;=J5,1,0)</f>
        <v>0</v>
      </c>
      <c r="BT5" s="61">
        <f aca="true" t="shared" si="9" ref="BT5:BT53">IF(D5&lt;=K5,1,0)</f>
        <v>0</v>
      </c>
      <c r="BU5" s="61">
        <f aca="true" t="shared" si="10" ref="BU5:BU53">SUM(BN5:BT5)</f>
        <v>3</v>
      </c>
      <c r="BV5" s="61"/>
      <c r="BW5" s="61">
        <f aca="true" t="shared" si="11" ref="BW5:BW53">IF(E5&lt;=F5,1,0)</f>
        <v>1</v>
      </c>
      <c r="BX5" s="61">
        <f aca="true" t="shared" si="12" ref="BX5:BX53">IF(E5&lt;=G5,1,0)</f>
        <v>1</v>
      </c>
      <c r="BY5" s="61">
        <f aca="true" t="shared" si="13" ref="BY5:BY53">IF(E5&lt;=H5,1,0)</f>
        <v>0</v>
      </c>
      <c r="BZ5" s="61">
        <f aca="true" t="shared" si="14" ref="BZ5:BZ53">IF(E5&lt;=I5,1,0)</f>
        <v>0</v>
      </c>
      <c r="CA5" s="61">
        <f aca="true" t="shared" si="15" ref="CA5:CA53">IF(E5&lt;=J5,1,0)</f>
        <v>0</v>
      </c>
      <c r="CB5" s="61">
        <f aca="true" t="shared" si="16" ref="CB5:CB53">IF(E5&lt;=K5,1,0)</f>
        <v>0</v>
      </c>
      <c r="CC5" s="61">
        <f aca="true" t="shared" si="17" ref="CC5:CC53">SUM(BW5:CB5)</f>
        <v>2</v>
      </c>
      <c r="CD5" s="61"/>
      <c r="CE5" s="61">
        <f aca="true" t="shared" si="18" ref="CE5:CE53">IF(F5&lt;=G5,1,0)</f>
        <v>1</v>
      </c>
      <c r="CF5" s="61">
        <f aca="true" t="shared" si="19" ref="CF5:CF53">IF(F5&lt;=H5,1,0)</f>
        <v>0</v>
      </c>
      <c r="CG5" s="61">
        <f aca="true" t="shared" si="20" ref="CG5:CG53">IF(F5&lt;=I5,1,0)</f>
        <v>0</v>
      </c>
      <c r="CH5" s="61">
        <f aca="true" t="shared" si="21" ref="CH5:CH53">IF(F5&lt;=J5,1,0)</f>
        <v>0</v>
      </c>
      <c r="CI5" s="61">
        <f aca="true" t="shared" si="22" ref="CI5:CI53">IF(F5&lt;=K5,1,0)</f>
        <v>0</v>
      </c>
      <c r="CJ5" s="61">
        <f aca="true" t="shared" si="23" ref="CJ5:CJ53">SUM(CE5:CI5)</f>
        <v>1</v>
      </c>
      <c r="CK5" s="61"/>
      <c r="CL5" s="61">
        <f aca="true" t="shared" si="24" ref="CL5:CL53">IF(G5&lt;=H5,1,0)</f>
        <v>0</v>
      </c>
      <c r="CM5" s="61">
        <f aca="true" t="shared" si="25" ref="CM5:CM53">IF(G5&lt;=I5,1,0)</f>
        <v>0</v>
      </c>
      <c r="CN5" s="61">
        <f aca="true" t="shared" si="26" ref="CN5:CN53">IF(G5&lt;=J5,1,0)</f>
        <v>0</v>
      </c>
      <c r="CO5" s="61">
        <f aca="true" t="shared" si="27" ref="CO5:CO53">IF(G5&lt;=K5,1,0)</f>
        <v>0</v>
      </c>
      <c r="CP5" s="61">
        <f aca="true" t="shared" si="28" ref="CP5:CP53">SUM(CL5:CO5)</f>
        <v>0</v>
      </c>
      <c r="CQ5" s="61"/>
      <c r="CR5" s="61">
        <f aca="true" t="shared" si="29" ref="CR5:CR53">IF(H5&lt;=I5,1,0)</f>
        <v>0</v>
      </c>
      <c r="CS5" s="61">
        <f aca="true" t="shared" si="30" ref="CS5:CS53">IF(H5&lt;=J5,1,0)</f>
        <v>0</v>
      </c>
      <c r="CT5" s="61">
        <f aca="true" t="shared" si="31" ref="CT5:CT53">IF(H5&lt;=K5,1,0)</f>
        <v>0</v>
      </c>
      <c r="CU5" s="61">
        <f aca="true" t="shared" si="32" ref="CU5:CU53">SUM(CR5:CT5)</f>
        <v>0</v>
      </c>
      <c r="CV5" s="61"/>
      <c r="CW5" s="61">
        <f aca="true" t="shared" si="33" ref="CW5:CW53">IF(I5&lt;=J5,1,0)</f>
        <v>1</v>
      </c>
      <c r="CX5" s="61">
        <f aca="true" t="shared" si="34" ref="CX5:CX53">IF(I5&lt;=K5,1,0)</f>
        <v>1</v>
      </c>
      <c r="CY5" s="61">
        <f aca="true" t="shared" si="35" ref="CY5:CY53">SUM(CW5:CX5)</f>
        <v>2</v>
      </c>
      <c r="CZ5" s="61"/>
      <c r="DA5" s="61">
        <f aca="true" t="shared" si="36" ref="DA5:DA53">IF(J5&lt;=K5,1,0)</f>
        <v>1</v>
      </c>
      <c r="DB5" s="66"/>
      <c r="DC5" s="53" t="s">
        <v>32</v>
      </c>
      <c r="DD5" s="67">
        <f>SUM('SA 2015 Gruppe 5'!S15-'SA 2015 Gruppe 5'!B15)</f>
        <v>-1</v>
      </c>
      <c r="DE5" s="54" t="s">
        <v>24</v>
      </c>
      <c r="DF5" s="55" t="s">
        <v>33</v>
      </c>
      <c r="DG5" s="56" t="s">
        <v>34</v>
      </c>
      <c r="DH5" s="68" t="s">
        <v>35</v>
      </c>
    </row>
    <row r="6" spans="1:112" ht="18">
      <c r="A6" s="70"/>
      <c r="B6" s="79">
        <v>3</v>
      </c>
      <c r="C6" s="75" t="s">
        <v>47</v>
      </c>
      <c r="D6" s="73">
        <v>27</v>
      </c>
      <c r="E6" s="49"/>
      <c r="F6" s="49"/>
      <c r="G6" s="49"/>
      <c r="H6" s="49"/>
      <c r="I6" s="49"/>
      <c r="J6" s="50"/>
      <c r="K6" s="50"/>
      <c r="L6" s="82">
        <f t="shared" si="1"/>
        <v>27</v>
      </c>
      <c r="M6" s="163">
        <f t="shared" si="0"/>
        <v>27</v>
      </c>
      <c r="N6" s="94">
        <f t="shared" si="2"/>
        <v>0</v>
      </c>
      <c r="BM6" s="61"/>
      <c r="BN6" s="61">
        <f t="shared" si="3"/>
        <v>0</v>
      </c>
      <c r="BO6" s="61">
        <f t="shared" si="4"/>
        <v>0</v>
      </c>
      <c r="BP6" s="61">
        <f t="shared" si="5"/>
        <v>0</v>
      </c>
      <c r="BQ6" s="61">
        <f t="shared" si="6"/>
        <v>0</v>
      </c>
      <c r="BR6" s="61">
        <f t="shared" si="7"/>
        <v>0</v>
      </c>
      <c r="BS6" s="61">
        <f t="shared" si="8"/>
        <v>0</v>
      </c>
      <c r="BT6" s="61">
        <f t="shared" si="9"/>
        <v>0</v>
      </c>
      <c r="BU6" s="61">
        <f t="shared" si="10"/>
        <v>0</v>
      </c>
      <c r="BV6" s="61"/>
      <c r="BW6" s="61">
        <f t="shared" si="11"/>
        <v>1</v>
      </c>
      <c r="BX6" s="61">
        <f t="shared" si="12"/>
        <v>1</v>
      </c>
      <c r="BY6" s="61">
        <f t="shared" si="13"/>
        <v>1</v>
      </c>
      <c r="BZ6" s="61">
        <f t="shared" si="14"/>
        <v>1</v>
      </c>
      <c r="CA6" s="61">
        <f t="shared" si="15"/>
        <v>1</v>
      </c>
      <c r="CB6" s="61">
        <f t="shared" si="16"/>
        <v>1</v>
      </c>
      <c r="CC6" s="61">
        <f t="shared" si="17"/>
        <v>6</v>
      </c>
      <c r="CD6" s="61"/>
      <c r="CE6" s="61">
        <f t="shared" si="18"/>
        <v>1</v>
      </c>
      <c r="CF6" s="61">
        <f t="shared" si="19"/>
        <v>1</v>
      </c>
      <c r="CG6" s="61">
        <f t="shared" si="20"/>
        <v>1</v>
      </c>
      <c r="CH6" s="61">
        <f t="shared" si="21"/>
        <v>1</v>
      </c>
      <c r="CI6" s="61">
        <f t="shared" si="22"/>
        <v>1</v>
      </c>
      <c r="CJ6" s="61">
        <f t="shared" si="23"/>
        <v>5</v>
      </c>
      <c r="CK6" s="61"/>
      <c r="CL6" s="61">
        <f t="shared" si="24"/>
        <v>1</v>
      </c>
      <c r="CM6" s="61">
        <f t="shared" si="25"/>
        <v>1</v>
      </c>
      <c r="CN6" s="61">
        <f t="shared" si="26"/>
        <v>1</v>
      </c>
      <c r="CO6" s="61">
        <f t="shared" si="27"/>
        <v>1</v>
      </c>
      <c r="CP6" s="61">
        <f t="shared" si="28"/>
        <v>4</v>
      </c>
      <c r="CQ6" s="61"/>
      <c r="CR6" s="61">
        <f t="shared" si="29"/>
        <v>1</v>
      </c>
      <c r="CS6" s="61">
        <f t="shared" si="30"/>
        <v>1</v>
      </c>
      <c r="CT6" s="61">
        <f t="shared" si="31"/>
        <v>1</v>
      </c>
      <c r="CU6" s="61">
        <f t="shared" si="32"/>
        <v>3</v>
      </c>
      <c r="CV6" s="61"/>
      <c r="CW6" s="61">
        <f t="shared" si="33"/>
        <v>1</v>
      </c>
      <c r="CX6" s="61">
        <f t="shared" si="34"/>
        <v>1</v>
      </c>
      <c r="CY6" s="61">
        <f t="shared" si="35"/>
        <v>2</v>
      </c>
      <c r="CZ6" s="61"/>
      <c r="DA6" s="61">
        <f t="shared" si="36"/>
        <v>1</v>
      </c>
      <c r="DB6" s="66"/>
      <c r="DC6" s="53" t="s">
        <v>32</v>
      </c>
      <c r="DD6" s="67">
        <f>SUM('SA 2015 Gruppe 5'!S16-'SA 2015 Gruppe 5'!B16)</f>
        <v>0</v>
      </c>
      <c r="DE6" s="54" t="s">
        <v>24</v>
      </c>
      <c r="DF6" s="55" t="s">
        <v>33</v>
      </c>
      <c r="DG6" s="56" t="s">
        <v>34</v>
      </c>
      <c r="DH6" s="68" t="s">
        <v>35</v>
      </c>
    </row>
    <row r="7" spans="1:112" ht="18">
      <c r="A7" s="70"/>
      <c r="B7" s="79">
        <v>4</v>
      </c>
      <c r="C7" s="4" t="s">
        <v>43</v>
      </c>
      <c r="D7" s="74">
        <v>19</v>
      </c>
      <c r="E7" s="51">
        <v>23</v>
      </c>
      <c r="F7" s="51">
        <v>23</v>
      </c>
      <c r="G7" s="51">
        <v>24</v>
      </c>
      <c r="H7" s="51">
        <v>25</v>
      </c>
      <c r="I7" s="51"/>
      <c r="J7" s="52"/>
      <c r="K7" s="52"/>
      <c r="L7" s="82">
        <f t="shared" si="1"/>
        <v>114</v>
      </c>
      <c r="M7" s="163">
        <f t="shared" si="0"/>
        <v>22.8</v>
      </c>
      <c r="N7" s="94">
        <f t="shared" si="2"/>
        <v>0</v>
      </c>
      <c r="BM7" s="61"/>
      <c r="BN7" s="61">
        <f t="shared" si="3"/>
        <v>1</v>
      </c>
      <c r="BO7" s="61">
        <f t="shared" si="4"/>
        <v>1</v>
      </c>
      <c r="BP7" s="61">
        <f t="shared" si="5"/>
        <v>1</v>
      </c>
      <c r="BQ7" s="61">
        <f t="shared" si="6"/>
        <v>1</v>
      </c>
      <c r="BR7" s="61">
        <f t="shared" si="7"/>
        <v>0</v>
      </c>
      <c r="BS7" s="61">
        <f t="shared" si="8"/>
        <v>0</v>
      </c>
      <c r="BT7" s="61">
        <f t="shared" si="9"/>
        <v>0</v>
      </c>
      <c r="BU7" s="61">
        <f t="shared" si="10"/>
        <v>4</v>
      </c>
      <c r="BV7" s="61"/>
      <c r="BW7" s="61">
        <f t="shared" si="11"/>
        <v>1</v>
      </c>
      <c r="BX7" s="61">
        <f t="shared" si="12"/>
        <v>1</v>
      </c>
      <c r="BY7" s="61">
        <f t="shared" si="13"/>
        <v>1</v>
      </c>
      <c r="BZ7" s="61">
        <f t="shared" si="14"/>
        <v>0</v>
      </c>
      <c r="CA7" s="61">
        <f t="shared" si="15"/>
        <v>0</v>
      </c>
      <c r="CB7" s="61">
        <f t="shared" si="16"/>
        <v>0</v>
      </c>
      <c r="CC7" s="61">
        <f t="shared" si="17"/>
        <v>3</v>
      </c>
      <c r="CD7" s="61"/>
      <c r="CE7" s="61">
        <f t="shared" si="18"/>
        <v>1</v>
      </c>
      <c r="CF7" s="61">
        <f t="shared" si="19"/>
        <v>1</v>
      </c>
      <c r="CG7" s="61">
        <f t="shared" si="20"/>
        <v>0</v>
      </c>
      <c r="CH7" s="61">
        <f t="shared" si="21"/>
        <v>0</v>
      </c>
      <c r="CI7" s="61">
        <f t="shared" si="22"/>
        <v>0</v>
      </c>
      <c r="CJ7" s="61">
        <f t="shared" si="23"/>
        <v>2</v>
      </c>
      <c r="CK7" s="61"/>
      <c r="CL7" s="61">
        <f t="shared" si="24"/>
        <v>1</v>
      </c>
      <c r="CM7" s="61">
        <f t="shared" si="25"/>
        <v>0</v>
      </c>
      <c r="CN7" s="61">
        <f t="shared" si="26"/>
        <v>0</v>
      </c>
      <c r="CO7" s="61">
        <f t="shared" si="27"/>
        <v>0</v>
      </c>
      <c r="CP7" s="61">
        <f t="shared" si="28"/>
        <v>1</v>
      </c>
      <c r="CQ7" s="61"/>
      <c r="CR7" s="61">
        <f t="shared" si="29"/>
        <v>0</v>
      </c>
      <c r="CS7" s="61">
        <f t="shared" si="30"/>
        <v>0</v>
      </c>
      <c r="CT7" s="61">
        <f t="shared" si="31"/>
        <v>0</v>
      </c>
      <c r="CU7" s="61">
        <f t="shared" si="32"/>
        <v>0</v>
      </c>
      <c r="CV7" s="61"/>
      <c r="CW7" s="61">
        <f t="shared" si="33"/>
        <v>1</v>
      </c>
      <c r="CX7" s="61">
        <f t="shared" si="34"/>
        <v>1</v>
      </c>
      <c r="CY7" s="61">
        <f t="shared" si="35"/>
        <v>2</v>
      </c>
      <c r="CZ7" s="61"/>
      <c r="DA7" s="61">
        <f t="shared" si="36"/>
        <v>1</v>
      </c>
      <c r="DB7" s="66"/>
      <c r="DC7" s="53" t="s">
        <v>32</v>
      </c>
      <c r="DD7" s="67">
        <f>SUM('SA 2015 Gruppe 5'!S17-'SA 2015 Gruppe 5'!B17)</f>
        <v>-2</v>
      </c>
      <c r="DE7" s="54" t="s">
        <v>24</v>
      </c>
      <c r="DF7" s="55" t="s">
        <v>33</v>
      </c>
      <c r="DG7" s="56" t="s">
        <v>34</v>
      </c>
      <c r="DH7" s="68" t="s">
        <v>35</v>
      </c>
    </row>
    <row r="8" spans="1:112" ht="18">
      <c r="A8" s="70"/>
      <c r="B8" s="79">
        <v>5</v>
      </c>
      <c r="C8" s="75" t="s">
        <v>42</v>
      </c>
      <c r="D8" s="73">
        <v>23</v>
      </c>
      <c r="E8" s="49">
        <v>22</v>
      </c>
      <c r="F8" s="49">
        <v>21</v>
      </c>
      <c r="G8" s="49">
        <v>25</v>
      </c>
      <c r="H8" s="49">
        <v>21</v>
      </c>
      <c r="I8" s="49"/>
      <c r="J8" s="50"/>
      <c r="K8" s="50"/>
      <c r="L8" s="82">
        <f t="shared" si="1"/>
        <v>112</v>
      </c>
      <c r="M8" s="163">
        <f t="shared" si="0"/>
        <v>22.4</v>
      </c>
      <c r="N8" s="94">
        <f t="shared" si="2"/>
        <v>0</v>
      </c>
      <c r="BM8" s="61"/>
      <c r="BN8" s="61">
        <f t="shared" si="3"/>
        <v>0</v>
      </c>
      <c r="BO8" s="61">
        <f t="shared" si="4"/>
        <v>0</v>
      </c>
      <c r="BP8" s="61">
        <f t="shared" si="5"/>
        <v>1</v>
      </c>
      <c r="BQ8" s="61">
        <f t="shared" si="6"/>
        <v>0</v>
      </c>
      <c r="BR8" s="61">
        <f t="shared" si="7"/>
        <v>0</v>
      </c>
      <c r="BS8" s="61">
        <f t="shared" si="8"/>
        <v>0</v>
      </c>
      <c r="BT8" s="61">
        <f t="shared" si="9"/>
        <v>0</v>
      </c>
      <c r="BU8" s="61">
        <f t="shared" si="10"/>
        <v>1</v>
      </c>
      <c r="BV8" s="61"/>
      <c r="BW8" s="61">
        <f t="shared" si="11"/>
        <v>0</v>
      </c>
      <c r="BX8" s="61">
        <f t="shared" si="12"/>
        <v>1</v>
      </c>
      <c r="BY8" s="61">
        <f t="shared" si="13"/>
        <v>0</v>
      </c>
      <c r="BZ8" s="61">
        <f t="shared" si="14"/>
        <v>0</v>
      </c>
      <c r="CA8" s="61">
        <f t="shared" si="15"/>
        <v>0</v>
      </c>
      <c r="CB8" s="61">
        <f t="shared" si="16"/>
        <v>0</v>
      </c>
      <c r="CC8" s="61">
        <f t="shared" si="17"/>
        <v>1</v>
      </c>
      <c r="CD8" s="61"/>
      <c r="CE8" s="61">
        <f t="shared" si="18"/>
        <v>1</v>
      </c>
      <c r="CF8" s="61">
        <f t="shared" si="19"/>
        <v>1</v>
      </c>
      <c r="CG8" s="61">
        <f t="shared" si="20"/>
        <v>0</v>
      </c>
      <c r="CH8" s="61">
        <f t="shared" si="21"/>
        <v>0</v>
      </c>
      <c r="CI8" s="61">
        <f t="shared" si="22"/>
        <v>0</v>
      </c>
      <c r="CJ8" s="61">
        <f t="shared" si="23"/>
        <v>2</v>
      </c>
      <c r="CK8" s="61"/>
      <c r="CL8" s="61">
        <f t="shared" si="24"/>
        <v>0</v>
      </c>
      <c r="CM8" s="61">
        <f t="shared" si="25"/>
        <v>0</v>
      </c>
      <c r="CN8" s="61">
        <f t="shared" si="26"/>
        <v>0</v>
      </c>
      <c r="CO8" s="61">
        <f t="shared" si="27"/>
        <v>0</v>
      </c>
      <c r="CP8" s="61">
        <f t="shared" si="28"/>
        <v>0</v>
      </c>
      <c r="CQ8" s="61"/>
      <c r="CR8" s="61">
        <f t="shared" si="29"/>
        <v>0</v>
      </c>
      <c r="CS8" s="61">
        <f t="shared" si="30"/>
        <v>0</v>
      </c>
      <c r="CT8" s="61">
        <f t="shared" si="31"/>
        <v>0</v>
      </c>
      <c r="CU8" s="61">
        <f t="shared" si="32"/>
        <v>0</v>
      </c>
      <c r="CV8" s="61"/>
      <c r="CW8" s="61">
        <f t="shared" si="33"/>
        <v>1</v>
      </c>
      <c r="CX8" s="61">
        <f t="shared" si="34"/>
        <v>1</v>
      </c>
      <c r="CY8" s="61">
        <f t="shared" si="35"/>
        <v>2</v>
      </c>
      <c r="CZ8" s="61"/>
      <c r="DA8" s="61">
        <f t="shared" si="36"/>
        <v>1</v>
      </c>
      <c r="DB8" s="66"/>
      <c r="DC8" s="53" t="s">
        <v>32</v>
      </c>
      <c r="DD8" s="67">
        <f>SUM('SA 2015 Gruppe 5'!S18-'SA 2015 Gruppe 5'!B18)</f>
        <v>0</v>
      </c>
      <c r="DE8" s="54" t="s">
        <v>24</v>
      </c>
      <c r="DF8" s="55" t="s">
        <v>33</v>
      </c>
      <c r="DG8" s="56" t="s">
        <v>34</v>
      </c>
      <c r="DH8" s="68" t="s">
        <v>35</v>
      </c>
    </row>
    <row r="9" spans="1:112" ht="18">
      <c r="A9" s="70"/>
      <c r="B9" s="79">
        <v>6</v>
      </c>
      <c r="C9" s="4" t="s">
        <v>45</v>
      </c>
      <c r="D9" s="74">
        <v>21</v>
      </c>
      <c r="E9" s="51">
        <v>20</v>
      </c>
      <c r="F9" s="51"/>
      <c r="G9" s="51">
        <v>23</v>
      </c>
      <c r="H9" s="51">
        <v>15</v>
      </c>
      <c r="I9" s="51"/>
      <c r="J9" s="52"/>
      <c r="K9" s="52"/>
      <c r="L9" s="82">
        <f t="shared" si="1"/>
        <v>79</v>
      </c>
      <c r="M9" s="163">
        <f t="shared" si="0"/>
        <v>19.75</v>
      </c>
      <c r="N9" s="94">
        <f t="shared" si="2"/>
        <v>0</v>
      </c>
      <c r="BM9" s="61"/>
      <c r="BN9" s="61">
        <f t="shared" si="3"/>
        <v>0</v>
      </c>
      <c r="BO9" s="61">
        <f t="shared" si="4"/>
        <v>0</v>
      </c>
      <c r="BP9" s="61">
        <f t="shared" si="5"/>
        <v>1</v>
      </c>
      <c r="BQ9" s="61">
        <f t="shared" si="6"/>
        <v>0</v>
      </c>
      <c r="BR9" s="61">
        <f t="shared" si="7"/>
        <v>0</v>
      </c>
      <c r="BS9" s="61">
        <f t="shared" si="8"/>
        <v>0</v>
      </c>
      <c r="BT9" s="61">
        <f t="shared" si="9"/>
        <v>0</v>
      </c>
      <c r="BU9" s="61">
        <f t="shared" si="10"/>
        <v>1</v>
      </c>
      <c r="BV9" s="61"/>
      <c r="BW9" s="61">
        <f t="shared" si="11"/>
        <v>0</v>
      </c>
      <c r="BX9" s="61">
        <f t="shared" si="12"/>
        <v>1</v>
      </c>
      <c r="BY9" s="61">
        <f t="shared" si="13"/>
        <v>0</v>
      </c>
      <c r="BZ9" s="61">
        <f t="shared" si="14"/>
        <v>0</v>
      </c>
      <c r="CA9" s="61">
        <f t="shared" si="15"/>
        <v>0</v>
      </c>
      <c r="CB9" s="61">
        <f t="shared" si="16"/>
        <v>0</v>
      </c>
      <c r="CC9" s="61">
        <f t="shared" si="17"/>
        <v>1</v>
      </c>
      <c r="CD9" s="61"/>
      <c r="CE9" s="61">
        <f t="shared" si="18"/>
        <v>1</v>
      </c>
      <c r="CF9" s="61">
        <f t="shared" si="19"/>
        <v>1</v>
      </c>
      <c r="CG9" s="61">
        <f t="shared" si="20"/>
        <v>1</v>
      </c>
      <c r="CH9" s="61">
        <f t="shared" si="21"/>
        <v>1</v>
      </c>
      <c r="CI9" s="61">
        <f t="shared" si="22"/>
        <v>1</v>
      </c>
      <c r="CJ9" s="61">
        <f t="shared" si="23"/>
        <v>5</v>
      </c>
      <c r="CK9" s="61"/>
      <c r="CL9" s="61">
        <f t="shared" si="24"/>
        <v>0</v>
      </c>
      <c r="CM9" s="61">
        <f t="shared" si="25"/>
        <v>0</v>
      </c>
      <c r="CN9" s="61">
        <f t="shared" si="26"/>
        <v>0</v>
      </c>
      <c r="CO9" s="61">
        <f t="shared" si="27"/>
        <v>0</v>
      </c>
      <c r="CP9" s="61">
        <f t="shared" si="28"/>
        <v>0</v>
      </c>
      <c r="CQ9" s="61"/>
      <c r="CR9" s="61">
        <f t="shared" si="29"/>
        <v>0</v>
      </c>
      <c r="CS9" s="61">
        <f t="shared" si="30"/>
        <v>0</v>
      </c>
      <c r="CT9" s="61">
        <f t="shared" si="31"/>
        <v>0</v>
      </c>
      <c r="CU9" s="61">
        <f t="shared" si="32"/>
        <v>0</v>
      </c>
      <c r="CV9" s="61"/>
      <c r="CW9" s="61">
        <f t="shared" si="33"/>
        <v>1</v>
      </c>
      <c r="CX9" s="61">
        <f t="shared" si="34"/>
        <v>1</v>
      </c>
      <c r="CY9" s="61">
        <f t="shared" si="35"/>
        <v>2</v>
      </c>
      <c r="CZ9" s="61"/>
      <c r="DA9" s="61">
        <f t="shared" si="36"/>
        <v>1</v>
      </c>
      <c r="DB9" s="66"/>
      <c r="DC9" s="53" t="s">
        <v>32</v>
      </c>
      <c r="DD9" s="67">
        <f>SUM('SA 2015 Gruppe 5'!S19-'SA 2015 Gruppe 5'!B19)</f>
        <v>-2</v>
      </c>
      <c r="DE9" s="54" t="s">
        <v>24</v>
      </c>
      <c r="DF9" s="55" t="s">
        <v>33</v>
      </c>
      <c r="DG9" s="56" t="s">
        <v>34</v>
      </c>
      <c r="DH9" s="68" t="s">
        <v>35</v>
      </c>
    </row>
    <row r="10" spans="1:112" ht="18">
      <c r="A10" s="70"/>
      <c r="B10" s="79">
        <v>7</v>
      </c>
      <c r="C10" s="75" t="s">
        <v>84</v>
      </c>
      <c r="D10" s="73">
        <v>22</v>
      </c>
      <c r="E10" s="49"/>
      <c r="F10" s="49"/>
      <c r="G10" s="49"/>
      <c r="H10" s="49"/>
      <c r="I10" s="49"/>
      <c r="J10" s="50"/>
      <c r="K10" s="50"/>
      <c r="L10" s="82">
        <f t="shared" si="1"/>
        <v>22</v>
      </c>
      <c r="M10" s="163">
        <f t="shared" si="0"/>
        <v>22</v>
      </c>
      <c r="N10" s="94">
        <f t="shared" si="2"/>
        <v>0</v>
      </c>
      <c r="BM10" s="61"/>
      <c r="BN10" s="61">
        <f t="shared" si="3"/>
        <v>0</v>
      </c>
      <c r="BO10" s="61">
        <f t="shared" si="4"/>
        <v>0</v>
      </c>
      <c r="BP10" s="61">
        <f t="shared" si="5"/>
        <v>0</v>
      </c>
      <c r="BQ10" s="61">
        <f t="shared" si="6"/>
        <v>0</v>
      </c>
      <c r="BR10" s="61">
        <f t="shared" si="7"/>
        <v>0</v>
      </c>
      <c r="BS10" s="61">
        <f t="shared" si="8"/>
        <v>0</v>
      </c>
      <c r="BT10" s="61">
        <f t="shared" si="9"/>
        <v>0</v>
      </c>
      <c r="BU10" s="61">
        <f t="shared" si="10"/>
        <v>0</v>
      </c>
      <c r="BV10" s="61"/>
      <c r="BW10" s="61">
        <f t="shared" si="11"/>
        <v>1</v>
      </c>
      <c r="BX10" s="61">
        <f t="shared" si="12"/>
        <v>1</v>
      </c>
      <c r="BY10" s="61">
        <f t="shared" si="13"/>
        <v>1</v>
      </c>
      <c r="BZ10" s="61">
        <f t="shared" si="14"/>
        <v>1</v>
      </c>
      <c r="CA10" s="61">
        <f t="shared" si="15"/>
        <v>1</v>
      </c>
      <c r="CB10" s="61">
        <f t="shared" si="16"/>
        <v>1</v>
      </c>
      <c r="CC10" s="61">
        <f t="shared" si="17"/>
        <v>6</v>
      </c>
      <c r="CD10" s="61"/>
      <c r="CE10" s="61">
        <f t="shared" si="18"/>
        <v>1</v>
      </c>
      <c r="CF10" s="61">
        <f t="shared" si="19"/>
        <v>1</v>
      </c>
      <c r="CG10" s="61">
        <f t="shared" si="20"/>
        <v>1</v>
      </c>
      <c r="CH10" s="61">
        <f t="shared" si="21"/>
        <v>1</v>
      </c>
      <c r="CI10" s="61">
        <f t="shared" si="22"/>
        <v>1</v>
      </c>
      <c r="CJ10" s="61">
        <f t="shared" si="23"/>
        <v>5</v>
      </c>
      <c r="CK10" s="61"/>
      <c r="CL10" s="61">
        <f t="shared" si="24"/>
        <v>1</v>
      </c>
      <c r="CM10" s="61">
        <f t="shared" si="25"/>
        <v>1</v>
      </c>
      <c r="CN10" s="61">
        <f t="shared" si="26"/>
        <v>1</v>
      </c>
      <c r="CO10" s="61">
        <f t="shared" si="27"/>
        <v>1</v>
      </c>
      <c r="CP10" s="61">
        <f t="shared" si="28"/>
        <v>4</v>
      </c>
      <c r="CQ10" s="61"/>
      <c r="CR10" s="61">
        <f t="shared" si="29"/>
        <v>1</v>
      </c>
      <c r="CS10" s="61">
        <f t="shared" si="30"/>
        <v>1</v>
      </c>
      <c r="CT10" s="61">
        <f t="shared" si="31"/>
        <v>1</v>
      </c>
      <c r="CU10" s="61">
        <f t="shared" si="32"/>
        <v>3</v>
      </c>
      <c r="CV10" s="61"/>
      <c r="CW10" s="61">
        <f t="shared" si="33"/>
        <v>1</v>
      </c>
      <c r="CX10" s="61">
        <f t="shared" si="34"/>
        <v>1</v>
      </c>
      <c r="CY10" s="61">
        <f t="shared" si="35"/>
        <v>2</v>
      </c>
      <c r="CZ10" s="61"/>
      <c r="DA10" s="61">
        <f t="shared" si="36"/>
        <v>1</v>
      </c>
      <c r="DB10" s="66"/>
      <c r="DC10" s="53" t="s">
        <v>32</v>
      </c>
      <c r="DD10" s="67">
        <f>SUM('SA 2015 Gruppe 5'!S20-'SA 2015 Gruppe 5'!B20)</f>
        <v>0</v>
      </c>
      <c r="DE10" s="54" t="s">
        <v>24</v>
      </c>
      <c r="DF10" s="55" t="s">
        <v>33</v>
      </c>
      <c r="DG10" s="56" t="s">
        <v>34</v>
      </c>
      <c r="DH10" s="68" t="s">
        <v>35</v>
      </c>
    </row>
    <row r="11" spans="1:112" ht="18">
      <c r="A11" s="70"/>
      <c r="B11" s="79">
        <v>8</v>
      </c>
      <c r="C11" s="4" t="s">
        <v>36</v>
      </c>
      <c r="D11" s="74">
        <v>20</v>
      </c>
      <c r="E11" s="51">
        <v>30</v>
      </c>
      <c r="F11" s="51">
        <v>25</v>
      </c>
      <c r="G11" s="51">
        <v>22</v>
      </c>
      <c r="H11" s="51">
        <v>24</v>
      </c>
      <c r="I11" s="51"/>
      <c r="J11" s="52"/>
      <c r="K11" s="52"/>
      <c r="L11" s="82">
        <f t="shared" si="1"/>
        <v>121</v>
      </c>
      <c r="M11" s="163">
        <f t="shared" si="0"/>
        <v>24.2</v>
      </c>
      <c r="N11" s="94">
        <f t="shared" si="2"/>
        <v>0</v>
      </c>
      <c r="BM11" s="61"/>
      <c r="BN11" s="61">
        <f t="shared" si="3"/>
        <v>1</v>
      </c>
      <c r="BO11" s="61">
        <f t="shared" si="4"/>
        <v>1</v>
      </c>
      <c r="BP11" s="61">
        <f t="shared" si="5"/>
        <v>1</v>
      </c>
      <c r="BQ11" s="61">
        <f t="shared" si="6"/>
        <v>1</v>
      </c>
      <c r="BR11" s="61">
        <f t="shared" si="7"/>
        <v>0</v>
      </c>
      <c r="BS11" s="61">
        <f t="shared" si="8"/>
        <v>0</v>
      </c>
      <c r="BT11" s="61">
        <f t="shared" si="9"/>
        <v>0</v>
      </c>
      <c r="BU11" s="61">
        <f t="shared" si="10"/>
        <v>4</v>
      </c>
      <c r="BV11" s="61"/>
      <c r="BW11" s="61">
        <f t="shared" si="11"/>
        <v>0</v>
      </c>
      <c r="BX11" s="61">
        <f t="shared" si="12"/>
        <v>0</v>
      </c>
      <c r="BY11" s="61">
        <f t="shared" si="13"/>
        <v>0</v>
      </c>
      <c r="BZ11" s="61">
        <f t="shared" si="14"/>
        <v>0</v>
      </c>
      <c r="CA11" s="61">
        <f t="shared" si="15"/>
        <v>0</v>
      </c>
      <c r="CB11" s="61">
        <f t="shared" si="16"/>
        <v>0</v>
      </c>
      <c r="CC11" s="61">
        <f t="shared" si="17"/>
        <v>0</v>
      </c>
      <c r="CD11" s="61"/>
      <c r="CE11" s="61">
        <f t="shared" si="18"/>
        <v>0</v>
      </c>
      <c r="CF11" s="61">
        <f t="shared" si="19"/>
        <v>0</v>
      </c>
      <c r="CG11" s="61">
        <f t="shared" si="20"/>
        <v>0</v>
      </c>
      <c r="CH11" s="61">
        <f t="shared" si="21"/>
        <v>0</v>
      </c>
      <c r="CI11" s="61">
        <f t="shared" si="22"/>
        <v>0</v>
      </c>
      <c r="CJ11" s="61">
        <f t="shared" si="23"/>
        <v>0</v>
      </c>
      <c r="CK11" s="61"/>
      <c r="CL11" s="61">
        <f t="shared" si="24"/>
        <v>1</v>
      </c>
      <c r="CM11" s="61">
        <f t="shared" si="25"/>
        <v>0</v>
      </c>
      <c r="CN11" s="61">
        <f t="shared" si="26"/>
        <v>0</v>
      </c>
      <c r="CO11" s="61">
        <f t="shared" si="27"/>
        <v>0</v>
      </c>
      <c r="CP11" s="61">
        <f t="shared" si="28"/>
        <v>1</v>
      </c>
      <c r="CQ11" s="61"/>
      <c r="CR11" s="61">
        <f t="shared" si="29"/>
        <v>0</v>
      </c>
      <c r="CS11" s="61">
        <f t="shared" si="30"/>
        <v>0</v>
      </c>
      <c r="CT11" s="61">
        <f t="shared" si="31"/>
        <v>0</v>
      </c>
      <c r="CU11" s="61">
        <f t="shared" si="32"/>
        <v>0</v>
      </c>
      <c r="CV11" s="61"/>
      <c r="CW11" s="61">
        <f t="shared" si="33"/>
        <v>1</v>
      </c>
      <c r="CX11" s="61">
        <f t="shared" si="34"/>
        <v>1</v>
      </c>
      <c r="CY11" s="61">
        <f t="shared" si="35"/>
        <v>2</v>
      </c>
      <c r="CZ11" s="61"/>
      <c r="DA11" s="61">
        <f t="shared" si="36"/>
        <v>1</v>
      </c>
      <c r="DB11" s="66"/>
      <c r="DC11" s="53" t="s">
        <v>32</v>
      </c>
      <c r="DD11" s="67">
        <f>SUM('SA 2015 Gruppe 5'!S21-'SA 2015 Gruppe 5'!B21)</f>
        <v>0</v>
      </c>
      <c r="DE11" s="54" t="s">
        <v>24</v>
      </c>
      <c r="DF11" s="55" t="s">
        <v>33</v>
      </c>
      <c r="DG11" s="56" t="s">
        <v>34</v>
      </c>
      <c r="DH11" s="68" t="s">
        <v>35</v>
      </c>
    </row>
    <row r="12" spans="1:112" ht="18">
      <c r="A12" s="70"/>
      <c r="B12" s="79">
        <v>9</v>
      </c>
      <c r="C12" s="75" t="s">
        <v>37</v>
      </c>
      <c r="D12" s="73">
        <v>25</v>
      </c>
      <c r="E12" s="49">
        <v>25</v>
      </c>
      <c r="F12" s="49">
        <v>24</v>
      </c>
      <c r="G12" s="49">
        <v>27</v>
      </c>
      <c r="H12" s="49">
        <v>23</v>
      </c>
      <c r="I12" s="49"/>
      <c r="J12" s="50"/>
      <c r="K12" s="50"/>
      <c r="L12" s="82">
        <f t="shared" si="1"/>
        <v>124</v>
      </c>
      <c r="M12" s="163">
        <f t="shared" si="0"/>
        <v>24.8</v>
      </c>
      <c r="N12" s="94">
        <f t="shared" si="2"/>
        <v>0</v>
      </c>
      <c r="BM12" s="61"/>
      <c r="BN12" s="61">
        <f t="shared" si="3"/>
        <v>1</v>
      </c>
      <c r="BO12" s="61">
        <f t="shared" si="4"/>
        <v>0</v>
      </c>
      <c r="BP12" s="61">
        <f t="shared" si="5"/>
        <v>1</v>
      </c>
      <c r="BQ12" s="61">
        <f t="shared" si="6"/>
        <v>0</v>
      </c>
      <c r="BR12" s="61">
        <f t="shared" si="7"/>
        <v>0</v>
      </c>
      <c r="BS12" s="61">
        <f t="shared" si="8"/>
        <v>0</v>
      </c>
      <c r="BT12" s="61">
        <f t="shared" si="9"/>
        <v>0</v>
      </c>
      <c r="BU12" s="61">
        <f t="shared" si="10"/>
        <v>2</v>
      </c>
      <c r="BV12" s="61"/>
      <c r="BW12" s="61">
        <f t="shared" si="11"/>
        <v>0</v>
      </c>
      <c r="BX12" s="61">
        <f t="shared" si="12"/>
        <v>1</v>
      </c>
      <c r="BY12" s="61">
        <f t="shared" si="13"/>
        <v>0</v>
      </c>
      <c r="BZ12" s="61">
        <f t="shared" si="14"/>
        <v>0</v>
      </c>
      <c r="CA12" s="61">
        <f t="shared" si="15"/>
        <v>0</v>
      </c>
      <c r="CB12" s="61">
        <f t="shared" si="16"/>
        <v>0</v>
      </c>
      <c r="CC12" s="61">
        <f t="shared" si="17"/>
        <v>1</v>
      </c>
      <c r="CD12" s="61"/>
      <c r="CE12" s="61">
        <f t="shared" si="18"/>
        <v>1</v>
      </c>
      <c r="CF12" s="61">
        <f t="shared" si="19"/>
        <v>0</v>
      </c>
      <c r="CG12" s="61">
        <f t="shared" si="20"/>
        <v>0</v>
      </c>
      <c r="CH12" s="61">
        <f t="shared" si="21"/>
        <v>0</v>
      </c>
      <c r="CI12" s="61">
        <f t="shared" si="22"/>
        <v>0</v>
      </c>
      <c r="CJ12" s="61">
        <f t="shared" si="23"/>
        <v>1</v>
      </c>
      <c r="CK12" s="61"/>
      <c r="CL12" s="61">
        <f t="shared" si="24"/>
        <v>0</v>
      </c>
      <c r="CM12" s="61">
        <f t="shared" si="25"/>
        <v>0</v>
      </c>
      <c r="CN12" s="61">
        <f t="shared" si="26"/>
        <v>0</v>
      </c>
      <c r="CO12" s="61">
        <f t="shared" si="27"/>
        <v>0</v>
      </c>
      <c r="CP12" s="61">
        <f t="shared" si="28"/>
        <v>0</v>
      </c>
      <c r="CQ12" s="61"/>
      <c r="CR12" s="61">
        <f t="shared" si="29"/>
        <v>0</v>
      </c>
      <c r="CS12" s="61">
        <f t="shared" si="30"/>
        <v>0</v>
      </c>
      <c r="CT12" s="61">
        <f t="shared" si="31"/>
        <v>0</v>
      </c>
      <c r="CU12" s="61">
        <f t="shared" si="32"/>
        <v>0</v>
      </c>
      <c r="CV12" s="61"/>
      <c r="CW12" s="61">
        <f t="shared" si="33"/>
        <v>1</v>
      </c>
      <c r="CX12" s="61">
        <f t="shared" si="34"/>
        <v>1</v>
      </c>
      <c r="CY12" s="61">
        <f t="shared" si="35"/>
        <v>2</v>
      </c>
      <c r="CZ12" s="61"/>
      <c r="DA12" s="61">
        <f t="shared" si="36"/>
        <v>1</v>
      </c>
      <c r="DB12" s="66"/>
      <c r="DC12" s="53" t="s">
        <v>32</v>
      </c>
      <c r="DD12" s="67">
        <f>SUM('SA 2015 Gruppe 5'!S22-'SA 2015 Gruppe 5'!B22)</f>
        <v>-9</v>
      </c>
      <c r="DE12" s="54" t="s">
        <v>24</v>
      </c>
      <c r="DF12" s="55" t="s">
        <v>33</v>
      </c>
      <c r="DG12" s="56" t="s">
        <v>34</v>
      </c>
      <c r="DH12" s="68" t="s">
        <v>35</v>
      </c>
    </row>
    <row r="13" spans="1:112" ht="18">
      <c r="A13" s="70"/>
      <c r="B13" s="79">
        <v>10</v>
      </c>
      <c r="C13" s="4" t="s">
        <v>41</v>
      </c>
      <c r="D13" s="74"/>
      <c r="E13" s="51">
        <v>21</v>
      </c>
      <c r="F13" s="51">
        <v>22</v>
      </c>
      <c r="G13" s="51"/>
      <c r="H13" s="51">
        <v>20</v>
      </c>
      <c r="I13" s="51"/>
      <c r="J13" s="52"/>
      <c r="K13" s="52"/>
      <c r="L13" s="82">
        <f t="shared" si="1"/>
        <v>63</v>
      </c>
      <c r="M13" s="163">
        <f t="shared" si="0"/>
        <v>21</v>
      </c>
      <c r="N13" s="94">
        <f t="shared" si="2"/>
        <v>0</v>
      </c>
      <c r="BM13" s="61"/>
      <c r="BN13" s="61">
        <f t="shared" si="3"/>
        <v>1</v>
      </c>
      <c r="BO13" s="61">
        <f t="shared" si="4"/>
        <v>1</v>
      </c>
      <c r="BP13" s="61">
        <f t="shared" si="5"/>
        <v>1</v>
      </c>
      <c r="BQ13" s="61">
        <f t="shared" si="6"/>
        <v>1</v>
      </c>
      <c r="BR13" s="61">
        <f t="shared" si="7"/>
        <v>1</v>
      </c>
      <c r="BS13" s="61">
        <f t="shared" si="8"/>
        <v>1</v>
      </c>
      <c r="BT13" s="61">
        <f t="shared" si="9"/>
        <v>1</v>
      </c>
      <c r="BU13" s="61">
        <f t="shared" si="10"/>
        <v>7</v>
      </c>
      <c r="BV13" s="61"/>
      <c r="BW13" s="61">
        <f t="shared" si="11"/>
        <v>1</v>
      </c>
      <c r="BX13" s="61">
        <f t="shared" si="12"/>
        <v>0</v>
      </c>
      <c r="BY13" s="61">
        <f t="shared" si="13"/>
        <v>0</v>
      </c>
      <c r="BZ13" s="61">
        <f t="shared" si="14"/>
        <v>0</v>
      </c>
      <c r="CA13" s="61">
        <f t="shared" si="15"/>
        <v>0</v>
      </c>
      <c r="CB13" s="61">
        <f t="shared" si="16"/>
        <v>0</v>
      </c>
      <c r="CC13" s="61">
        <f t="shared" si="17"/>
        <v>1</v>
      </c>
      <c r="CD13" s="61"/>
      <c r="CE13" s="61">
        <f t="shared" si="18"/>
        <v>0</v>
      </c>
      <c r="CF13" s="61">
        <f t="shared" si="19"/>
        <v>0</v>
      </c>
      <c r="CG13" s="61">
        <f t="shared" si="20"/>
        <v>0</v>
      </c>
      <c r="CH13" s="61">
        <f t="shared" si="21"/>
        <v>0</v>
      </c>
      <c r="CI13" s="61">
        <f t="shared" si="22"/>
        <v>0</v>
      </c>
      <c r="CJ13" s="61">
        <f t="shared" si="23"/>
        <v>0</v>
      </c>
      <c r="CK13" s="61"/>
      <c r="CL13" s="61">
        <f t="shared" si="24"/>
        <v>1</v>
      </c>
      <c r="CM13" s="61">
        <f t="shared" si="25"/>
        <v>1</v>
      </c>
      <c r="CN13" s="61">
        <f t="shared" si="26"/>
        <v>1</v>
      </c>
      <c r="CO13" s="61">
        <f t="shared" si="27"/>
        <v>1</v>
      </c>
      <c r="CP13" s="61">
        <f t="shared" si="28"/>
        <v>4</v>
      </c>
      <c r="CQ13" s="61"/>
      <c r="CR13" s="61">
        <f t="shared" si="29"/>
        <v>0</v>
      </c>
      <c r="CS13" s="61">
        <f t="shared" si="30"/>
        <v>0</v>
      </c>
      <c r="CT13" s="61">
        <f t="shared" si="31"/>
        <v>0</v>
      </c>
      <c r="CU13" s="61">
        <f t="shared" si="32"/>
        <v>0</v>
      </c>
      <c r="CV13" s="61"/>
      <c r="CW13" s="61">
        <f t="shared" si="33"/>
        <v>1</v>
      </c>
      <c r="CX13" s="61">
        <f t="shared" si="34"/>
        <v>1</v>
      </c>
      <c r="CY13" s="61">
        <f t="shared" si="35"/>
        <v>2</v>
      </c>
      <c r="CZ13" s="61"/>
      <c r="DA13" s="61">
        <f t="shared" si="36"/>
        <v>1</v>
      </c>
      <c r="DB13" s="66"/>
      <c r="DC13" s="53" t="s">
        <v>32</v>
      </c>
      <c r="DD13" s="67">
        <f>SUM('SA 2015 Gruppe 5'!S23-'SA 2015 Gruppe 5'!B23)</f>
        <v>-1</v>
      </c>
      <c r="DE13" s="54" t="s">
        <v>24</v>
      </c>
      <c r="DF13" s="55" t="s">
        <v>33</v>
      </c>
      <c r="DG13" s="56" t="s">
        <v>34</v>
      </c>
      <c r="DH13" s="68" t="s">
        <v>35</v>
      </c>
    </row>
    <row r="14" spans="1:112" ht="18">
      <c r="A14" s="70"/>
      <c r="B14" s="79">
        <v>11</v>
      </c>
      <c r="C14" s="75" t="s">
        <v>89</v>
      </c>
      <c r="D14" s="73"/>
      <c r="E14" s="49"/>
      <c r="F14" s="49"/>
      <c r="G14" s="49"/>
      <c r="H14" s="49">
        <v>17</v>
      </c>
      <c r="I14" s="49"/>
      <c r="J14" s="50"/>
      <c r="K14" s="50"/>
      <c r="L14" s="82">
        <f t="shared" si="1"/>
        <v>17</v>
      </c>
      <c r="M14" s="81">
        <f t="shared" si="0"/>
        <v>17</v>
      </c>
      <c r="N14" s="94">
        <f t="shared" si="2"/>
        <v>0</v>
      </c>
      <c r="BM14" s="61"/>
      <c r="BN14" s="61">
        <f t="shared" si="3"/>
        <v>1</v>
      </c>
      <c r="BO14" s="61">
        <f t="shared" si="4"/>
        <v>1</v>
      </c>
      <c r="BP14" s="61">
        <f t="shared" si="5"/>
        <v>1</v>
      </c>
      <c r="BQ14" s="61">
        <f t="shared" si="6"/>
        <v>1</v>
      </c>
      <c r="BR14" s="61">
        <f t="shared" si="7"/>
        <v>1</v>
      </c>
      <c r="BS14" s="61">
        <f t="shared" si="8"/>
        <v>1</v>
      </c>
      <c r="BT14" s="61">
        <f t="shared" si="9"/>
        <v>1</v>
      </c>
      <c r="BU14" s="61">
        <f t="shared" si="10"/>
        <v>7</v>
      </c>
      <c r="BV14" s="61"/>
      <c r="BW14" s="61">
        <f t="shared" si="11"/>
        <v>1</v>
      </c>
      <c r="BX14" s="61">
        <f t="shared" si="12"/>
        <v>1</v>
      </c>
      <c r="BY14" s="61">
        <f t="shared" si="13"/>
        <v>1</v>
      </c>
      <c r="BZ14" s="61">
        <f t="shared" si="14"/>
        <v>1</v>
      </c>
      <c r="CA14" s="61">
        <f t="shared" si="15"/>
        <v>1</v>
      </c>
      <c r="CB14" s="61">
        <f t="shared" si="16"/>
        <v>1</v>
      </c>
      <c r="CC14" s="61">
        <f t="shared" si="17"/>
        <v>6</v>
      </c>
      <c r="CD14" s="61"/>
      <c r="CE14" s="61">
        <f t="shared" si="18"/>
        <v>1</v>
      </c>
      <c r="CF14" s="61">
        <f t="shared" si="19"/>
        <v>1</v>
      </c>
      <c r="CG14" s="61">
        <f t="shared" si="20"/>
        <v>1</v>
      </c>
      <c r="CH14" s="61">
        <f t="shared" si="21"/>
        <v>1</v>
      </c>
      <c r="CI14" s="61">
        <f t="shared" si="22"/>
        <v>1</v>
      </c>
      <c r="CJ14" s="61">
        <f t="shared" si="23"/>
        <v>5</v>
      </c>
      <c r="CK14" s="61"/>
      <c r="CL14" s="61">
        <f t="shared" si="24"/>
        <v>1</v>
      </c>
      <c r="CM14" s="61">
        <f t="shared" si="25"/>
        <v>1</v>
      </c>
      <c r="CN14" s="61">
        <f t="shared" si="26"/>
        <v>1</v>
      </c>
      <c r="CO14" s="61">
        <f t="shared" si="27"/>
        <v>1</v>
      </c>
      <c r="CP14" s="61">
        <f t="shared" si="28"/>
        <v>4</v>
      </c>
      <c r="CQ14" s="61"/>
      <c r="CR14" s="61">
        <f t="shared" si="29"/>
        <v>0</v>
      </c>
      <c r="CS14" s="61">
        <f t="shared" si="30"/>
        <v>0</v>
      </c>
      <c r="CT14" s="61">
        <f t="shared" si="31"/>
        <v>0</v>
      </c>
      <c r="CU14" s="61">
        <f t="shared" si="32"/>
        <v>0</v>
      </c>
      <c r="CV14" s="61"/>
      <c r="CW14" s="61">
        <f t="shared" si="33"/>
        <v>1</v>
      </c>
      <c r="CX14" s="61">
        <f t="shared" si="34"/>
        <v>1</v>
      </c>
      <c r="CY14" s="61">
        <f t="shared" si="35"/>
        <v>2</v>
      </c>
      <c r="CZ14" s="61"/>
      <c r="DA14" s="61">
        <f t="shared" si="36"/>
        <v>1</v>
      </c>
      <c r="DB14" s="66"/>
      <c r="DC14" s="53" t="s">
        <v>32</v>
      </c>
      <c r="DD14" s="67">
        <f>SUM('SA 2015 Gruppe 5'!S24-'SA 2015 Gruppe 5'!B24)</f>
        <v>-1</v>
      </c>
      <c r="DE14" s="54" t="s">
        <v>24</v>
      </c>
      <c r="DF14" s="55" t="s">
        <v>33</v>
      </c>
      <c r="DG14" s="56" t="s">
        <v>34</v>
      </c>
      <c r="DH14" s="68" t="s">
        <v>35</v>
      </c>
    </row>
    <row r="15" spans="1:112" ht="18">
      <c r="A15" s="70"/>
      <c r="B15" s="79">
        <v>12</v>
      </c>
      <c r="C15" s="4" t="s">
        <v>76</v>
      </c>
      <c r="D15" s="74"/>
      <c r="E15" s="51"/>
      <c r="F15" s="51"/>
      <c r="G15" s="51"/>
      <c r="H15" s="51">
        <v>18</v>
      </c>
      <c r="I15" s="51"/>
      <c r="J15" s="52"/>
      <c r="K15" s="52"/>
      <c r="L15" s="82">
        <f t="shared" si="1"/>
        <v>18</v>
      </c>
      <c r="M15" s="81">
        <f t="shared" si="0"/>
        <v>18</v>
      </c>
      <c r="N15" s="94">
        <f t="shared" si="2"/>
        <v>0</v>
      </c>
      <c r="BM15" s="61"/>
      <c r="BN15" s="61">
        <f t="shared" si="3"/>
        <v>1</v>
      </c>
      <c r="BO15" s="61">
        <f t="shared" si="4"/>
        <v>1</v>
      </c>
      <c r="BP15" s="61">
        <f t="shared" si="5"/>
        <v>1</v>
      </c>
      <c r="BQ15" s="61">
        <f t="shared" si="6"/>
        <v>1</v>
      </c>
      <c r="BR15" s="61">
        <f t="shared" si="7"/>
        <v>1</v>
      </c>
      <c r="BS15" s="61">
        <f t="shared" si="8"/>
        <v>1</v>
      </c>
      <c r="BT15" s="61">
        <f t="shared" si="9"/>
        <v>1</v>
      </c>
      <c r="BU15" s="61">
        <f t="shared" si="10"/>
        <v>7</v>
      </c>
      <c r="BV15" s="61"/>
      <c r="BW15" s="61">
        <f t="shared" si="11"/>
        <v>1</v>
      </c>
      <c r="BX15" s="61">
        <f t="shared" si="12"/>
        <v>1</v>
      </c>
      <c r="BY15" s="61">
        <f t="shared" si="13"/>
        <v>1</v>
      </c>
      <c r="BZ15" s="61">
        <f t="shared" si="14"/>
        <v>1</v>
      </c>
      <c r="CA15" s="61">
        <f t="shared" si="15"/>
        <v>1</v>
      </c>
      <c r="CB15" s="61">
        <f t="shared" si="16"/>
        <v>1</v>
      </c>
      <c r="CC15" s="61">
        <f t="shared" si="17"/>
        <v>6</v>
      </c>
      <c r="CD15" s="61"/>
      <c r="CE15" s="61">
        <f t="shared" si="18"/>
        <v>1</v>
      </c>
      <c r="CF15" s="61">
        <f t="shared" si="19"/>
        <v>1</v>
      </c>
      <c r="CG15" s="61">
        <f t="shared" si="20"/>
        <v>1</v>
      </c>
      <c r="CH15" s="61">
        <f t="shared" si="21"/>
        <v>1</v>
      </c>
      <c r="CI15" s="61">
        <f t="shared" si="22"/>
        <v>1</v>
      </c>
      <c r="CJ15" s="61">
        <f t="shared" si="23"/>
        <v>5</v>
      </c>
      <c r="CK15" s="61"/>
      <c r="CL15" s="61">
        <f t="shared" si="24"/>
        <v>1</v>
      </c>
      <c r="CM15" s="61">
        <f t="shared" si="25"/>
        <v>1</v>
      </c>
      <c r="CN15" s="61">
        <f t="shared" si="26"/>
        <v>1</v>
      </c>
      <c r="CO15" s="61">
        <f t="shared" si="27"/>
        <v>1</v>
      </c>
      <c r="CP15" s="61">
        <f t="shared" si="28"/>
        <v>4</v>
      </c>
      <c r="CQ15" s="61"/>
      <c r="CR15" s="61">
        <f t="shared" si="29"/>
        <v>0</v>
      </c>
      <c r="CS15" s="61">
        <f t="shared" si="30"/>
        <v>0</v>
      </c>
      <c r="CT15" s="61">
        <f t="shared" si="31"/>
        <v>0</v>
      </c>
      <c r="CU15" s="61">
        <f t="shared" si="32"/>
        <v>0</v>
      </c>
      <c r="CV15" s="61"/>
      <c r="CW15" s="61">
        <f t="shared" si="33"/>
        <v>1</v>
      </c>
      <c r="CX15" s="61">
        <f t="shared" si="34"/>
        <v>1</v>
      </c>
      <c r="CY15" s="61">
        <f t="shared" si="35"/>
        <v>2</v>
      </c>
      <c r="CZ15" s="61"/>
      <c r="DA15" s="61">
        <f t="shared" si="36"/>
        <v>1</v>
      </c>
      <c r="DB15" s="66"/>
      <c r="DC15" s="53" t="s">
        <v>32</v>
      </c>
      <c r="DD15" s="67">
        <f>SUM('SA 2015 Gruppe 5'!S25-'SA 2015 Gruppe 5'!B25)</f>
        <v>-12</v>
      </c>
      <c r="DE15" s="54" t="s">
        <v>24</v>
      </c>
      <c r="DF15" s="55" t="s">
        <v>33</v>
      </c>
      <c r="DG15" s="56" t="s">
        <v>34</v>
      </c>
      <c r="DH15" s="68" t="s">
        <v>35</v>
      </c>
    </row>
    <row r="16" spans="1:112" ht="18">
      <c r="A16" s="70"/>
      <c r="B16" s="79">
        <v>13</v>
      </c>
      <c r="C16" s="75" t="s">
        <v>87</v>
      </c>
      <c r="D16" s="73"/>
      <c r="E16" s="49"/>
      <c r="F16" s="49"/>
      <c r="G16" s="49"/>
      <c r="H16" s="49">
        <v>19</v>
      </c>
      <c r="I16" s="49"/>
      <c r="J16" s="50"/>
      <c r="K16" s="50"/>
      <c r="L16" s="82">
        <f t="shared" si="1"/>
        <v>19</v>
      </c>
      <c r="M16" s="81">
        <f t="shared" si="0"/>
        <v>19</v>
      </c>
      <c r="N16" s="94">
        <f t="shared" si="2"/>
        <v>0</v>
      </c>
      <c r="BM16" s="61"/>
      <c r="BN16" s="61">
        <f t="shared" si="3"/>
        <v>1</v>
      </c>
      <c r="BO16" s="61">
        <f t="shared" si="4"/>
        <v>1</v>
      </c>
      <c r="BP16" s="61">
        <f t="shared" si="5"/>
        <v>1</v>
      </c>
      <c r="BQ16" s="61">
        <f t="shared" si="6"/>
        <v>1</v>
      </c>
      <c r="BR16" s="61">
        <f t="shared" si="7"/>
        <v>1</v>
      </c>
      <c r="BS16" s="61">
        <f t="shared" si="8"/>
        <v>1</v>
      </c>
      <c r="BT16" s="61">
        <f t="shared" si="9"/>
        <v>1</v>
      </c>
      <c r="BU16" s="61">
        <f t="shared" si="10"/>
        <v>7</v>
      </c>
      <c r="BV16" s="61"/>
      <c r="BW16" s="61">
        <f t="shared" si="11"/>
        <v>1</v>
      </c>
      <c r="BX16" s="61">
        <f t="shared" si="12"/>
        <v>1</v>
      </c>
      <c r="BY16" s="61">
        <f t="shared" si="13"/>
        <v>1</v>
      </c>
      <c r="BZ16" s="61">
        <f t="shared" si="14"/>
        <v>1</v>
      </c>
      <c r="CA16" s="61">
        <f t="shared" si="15"/>
        <v>1</v>
      </c>
      <c r="CB16" s="61">
        <f t="shared" si="16"/>
        <v>1</v>
      </c>
      <c r="CC16" s="61">
        <f t="shared" si="17"/>
        <v>6</v>
      </c>
      <c r="CD16" s="61"/>
      <c r="CE16" s="61">
        <f t="shared" si="18"/>
        <v>1</v>
      </c>
      <c r="CF16" s="61">
        <f t="shared" si="19"/>
        <v>1</v>
      </c>
      <c r="CG16" s="61">
        <f t="shared" si="20"/>
        <v>1</v>
      </c>
      <c r="CH16" s="61">
        <f t="shared" si="21"/>
        <v>1</v>
      </c>
      <c r="CI16" s="61">
        <f t="shared" si="22"/>
        <v>1</v>
      </c>
      <c r="CJ16" s="61">
        <f t="shared" si="23"/>
        <v>5</v>
      </c>
      <c r="CK16" s="61"/>
      <c r="CL16" s="61">
        <f t="shared" si="24"/>
        <v>1</v>
      </c>
      <c r="CM16" s="61">
        <f t="shared" si="25"/>
        <v>1</v>
      </c>
      <c r="CN16" s="61">
        <f t="shared" si="26"/>
        <v>1</v>
      </c>
      <c r="CO16" s="61">
        <f t="shared" si="27"/>
        <v>1</v>
      </c>
      <c r="CP16" s="61">
        <f t="shared" si="28"/>
        <v>4</v>
      </c>
      <c r="CQ16" s="61"/>
      <c r="CR16" s="61">
        <f t="shared" si="29"/>
        <v>0</v>
      </c>
      <c r="CS16" s="61">
        <f t="shared" si="30"/>
        <v>0</v>
      </c>
      <c r="CT16" s="61">
        <f t="shared" si="31"/>
        <v>0</v>
      </c>
      <c r="CU16" s="61">
        <f t="shared" si="32"/>
        <v>0</v>
      </c>
      <c r="CV16" s="61"/>
      <c r="CW16" s="61">
        <f t="shared" si="33"/>
        <v>1</v>
      </c>
      <c r="CX16" s="61">
        <f t="shared" si="34"/>
        <v>1</v>
      </c>
      <c r="CY16" s="61">
        <f t="shared" si="35"/>
        <v>2</v>
      </c>
      <c r="CZ16" s="61"/>
      <c r="DA16" s="61">
        <f t="shared" si="36"/>
        <v>1</v>
      </c>
      <c r="DB16" s="66"/>
      <c r="DC16" s="53" t="s">
        <v>32</v>
      </c>
      <c r="DD16" s="67">
        <f>SUM('SA 2015 Gruppe 5'!S26-'SA 2015 Gruppe 5'!B26)</f>
        <v>-13</v>
      </c>
      <c r="DE16" s="54" t="s">
        <v>24</v>
      </c>
      <c r="DF16" s="55" t="s">
        <v>33</v>
      </c>
      <c r="DG16" s="56" t="s">
        <v>34</v>
      </c>
      <c r="DH16" s="68" t="s">
        <v>35</v>
      </c>
    </row>
    <row r="17" spans="1:112" ht="18">
      <c r="A17" s="70"/>
      <c r="B17" s="79">
        <v>14</v>
      </c>
      <c r="C17" s="4" t="s">
        <v>88</v>
      </c>
      <c r="D17" s="74"/>
      <c r="E17" s="51"/>
      <c r="F17" s="51"/>
      <c r="G17" s="51"/>
      <c r="H17" s="51">
        <v>16</v>
      </c>
      <c r="I17" s="51"/>
      <c r="J17" s="52"/>
      <c r="K17" s="52"/>
      <c r="L17" s="82">
        <f t="shared" si="1"/>
        <v>16</v>
      </c>
      <c r="M17" s="81">
        <f t="shared" si="0"/>
        <v>16</v>
      </c>
      <c r="N17" s="94">
        <f t="shared" si="2"/>
        <v>0</v>
      </c>
      <c r="BM17" s="61"/>
      <c r="BN17" s="61">
        <f t="shared" si="3"/>
        <v>1</v>
      </c>
      <c r="BO17" s="61">
        <f t="shared" si="4"/>
        <v>1</v>
      </c>
      <c r="BP17" s="61">
        <f t="shared" si="5"/>
        <v>1</v>
      </c>
      <c r="BQ17" s="61">
        <f t="shared" si="6"/>
        <v>1</v>
      </c>
      <c r="BR17" s="61">
        <f t="shared" si="7"/>
        <v>1</v>
      </c>
      <c r="BS17" s="61">
        <f t="shared" si="8"/>
        <v>1</v>
      </c>
      <c r="BT17" s="61">
        <f t="shared" si="9"/>
        <v>1</v>
      </c>
      <c r="BU17" s="61">
        <f t="shared" si="10"/>
        <v>7</v>
      </c>
      <c r="BV17" s="61"/>
      <c r="BW17" s="61">
        <f t="shared" si="11"/>
        <v>1</v>
      </c>
      <c r="BX17" s="61">
        <f t="shared" si="12"/>
        <v>1</v>
      </c>
      <c r="BY17" s="61">
        <f t="shared" si="13"/>
        <v>1</v>
      </c>
      <c r="BZ17" s="61">
        <f t="shared" si="14"/>
        <v>1</v>
      </c>
      <c r="CA17" s="61">
        <f t="shared" si="15"/>
        <v>1</v>
      </c>
      <c r="CB17" s="61">
        <f t="shared" si="16"/>
        <v>1</v>
      </c>
      <c r="CC17" s="61">
        <f t="shared" si="17"/>
        <v>6</v>
      </c>
      <c r="CD17" s="61"/>
      <c r="CE17" s="61">
        <f t="shared" si="18"/>
        <v>1</v>
      </c>
      <c r="CF17" s="61">
        <f t="shared" si="19"/>
        <v>1</v>
      </c>
      <c r="CG17" s="61">
        <f t="shared" si="20"/>
        <v>1</v>
      </c>
      <c r="CH17" s="61">
        <f t="shared" si="21"/>
        <v>1</v>
      </c>
      <c r="CI17" s="61">
        <f t="shared" si="22"/>
        <v>1</v>
      </c>
      <c r="CJ17" s="61">
        <f t="shared" si="23"/>
        <v>5</v>
      </c>
      <c r="CK17" s="61"/>
      <c r="CL17" s="61">
        <f t="shared" si="24"/>
        <v>1</v>
      </c>
      <c r="CM17" s="61">
        <f t="shared" si="25"/>
        <v>1</v>
      </c>
      <c r="CN17" s="61">
        <f t="shared" si="26"/>
        <v>1</v>
      </c>
      <c r="CO17" s="61">
        <f t="shared" si="27"/>
        <v>1</v>
      </c>
      <c r="CP17" s="61">
        <f t="shared" si="28"/>
        <v>4</v>
      </c>
      <c r="CQ17" s="61"/>
      <c r="CR17" s="61">
        <f t="shared" si="29"/>
        <v>0</v>
      </c>
      <c r="CS17" s="61">
        <f t="shared" si="30"/>
        <v>0</v>
      </c>
      <c r="CT17" s="61">
        <f t="shared" si="31"/>
        <v>0</v>
      </c>
      <c r="CU17" s="61">
        <f t="shared" si="32"/>
        <v>0</v>
      </c>
      <c r="CV17" s="61"/>
      <c r="CW17" s="61">
        <f t="shared" si="33"/>
        <v>1</v>
      </c>
      <c r="CX17" s="61">
        <f t="shared" si="34"/>
        <v>1</v>
      </c>
      <c r="CY17" s="61">
        <f t="shared" si="35"/>
        <v>2</v>
      </c>
      <c r="CZ17" s="61"/>
      <c r="DA17" s="61">
        <f t="shared" si="36"/>
        <v>1</v>
      </c>
      <c r="DB17" s="66"/>
      <c r="DC17" s="53" t="s">
        <v>32</v>
      </c>
      <c r="DD17" s="67">
        <f>SUM('SA 2015 Gruppe 5'!S27-'SA 2015 Gruppe 5'!B27)</f>
        <v>-14</v>
      </c>
      <c r="DE17" s="54" t="s">
        <v>24</v>
      </c>
      <c r="DF17" s="55" t="s">
        <v>33</v>
      </c>
      <c r="DG17" s="56" t="s">
        <v>34</v>
      </c>
      <c r="DH17" s="68" t="s">
        <v>35</v>
      </c>
    </row>
    <row r="18" spans="1:112" ht="18">
      <c r="A18" s="70"/>
      <c r="B18" s="79">
        <v>15</v>
      </c>
      <c r="C18" s="75" t="s">
        <v>40</v>
      </c>
      <c r="D18" s="73"/>
      <c r="E18" s="49"/>
      <c r="F18" s="49"/>
      <c r="G18" s="49"/>
      <c r="H18" s="49">
        <v>30</v>
      </c>
      <c r="I18" s="49"/>
      <c r="J18" s="50"/>
      <c r="K18" s="50"/>
      <c r="L18" s="82">
        <f t="shared" si="1"/>
        <v>30</v>
      </c>
      <c r="M18" s="81">
        <f t="shared" si="0"/>
        <v>30</v>
      </c>
      <c r="N18" s="94">
        <f t="shared" si="2"/>
        <v>0</v>
      </c>
      <c r="BM18" s="61"/>
      <c r="BN18" s="61">
        <f t="shared" si="3"/>
        <v>1</v>
      </c>
      <c r="BO18" s="61">
        <f t="shared" si="4"/>
        <v>1</v>
      </c>
      <c r="BP18" s="61">
        <f t="shared" si="5"/>
        <v>1</v>
      </c>
      <c r="BQ18" s="61">
        <f t="shared" si="6"/>
        <v>1</v>
      </c>
      <c r="BR18" s="61">
        <f t="shared" si="7"/>
        <v>1</v>
      </c>
      <c r="BS18" s="61">
        <f t="shared" si="8"/>
        <v>1</v>
      </c>
      <c r="BT18" s="61">
        <f t="shared" si="9"/>
        <v>1</v>
      </c>
      <c r="BU18" s="61">
        <f t="shared" si="10"/>
        <v>7</v>
      </c>
      <c r="BV18" s="61"/>
      <c r="BW18" s="61">
        <f t="shared" si="11"/>
        <v>1</v>
      </c>
      <c r="BX18" s="61">
        <f t="shared" si="12"/>
        <v>1</v>
      </c>
      <c r="BY18" s="61">
        <f t="shared" si="13"/>
        <v>1</v>
      </c>
      <c r="BZ18" s="61">
        <f t="shared" si="14"/>
        <v>1</v>
      </c>
      <c r="CA18" s="61">
        <f t="shared" si="15"/>
        <v>1</v>
      </c>
      <c r="CB18" s="61">
        <f t="shared" si="16"/>
        <v>1</v>
      </c>
      <c r="CC18" s="61">
        <f t="shared" si="17"/>
        <v>6</v>
      </c>
      <c r="CD18" s="61"/>
      <c r="CE18" s="61">
        <f t="shared" si="18"/>
        <v>1</v>
      </c>
      <c r="CF18" s="61">
        <f t="shared" si="19"/>
        <v>1</v>
      </c>
      <c r="CG18" s="61">
        <f t="shared" si="20"/>
        <v>1</v>
      </c>
      <c r="CH18" s="61">
        <f t="shared" si="21"/>
        <v>1</v>
      </c>
      <c r="CI18" s="61">
        <f t="shared" si="22"/>
        <v>1</v>
      </c>
      <c r="CJ18" s="61">
        <f t="shared" si="23"/>
        <v>5</v>
      </c>
      <c r="CK18" s="61"/>
      <c r="CL18" s="61">
        <f t="shared" si="24"/>
        <v>1</v>
      </c>
      <c r="CM18" s="61">
        <f t="shared" si="25"/>
        <v>1</v>
      </c>
      <c r="CN18" s="61">
        <f t="shared" si="26"/>
        <v>1</v>
      </c>
      <c r="CO18" s="61">
        <f t="shared" si="27"/>
        <v>1</v>
      </c>
      <c r="CP18" s="61">
        <f t="shared" si="28"/>
        <v>4</v>
      </c>
      <c r="CQ18" s="61"/>
      <c r="CR18" s="61">
        <f t="shared" si="29"/>
        <v>0</v>
      </c>
      <c r="CS18" s="61">
        <f t="shared" si="30"/>
        <v>0</v>
      </c>
      <c r="CT18" s="61">
        <f t="shared" si="31"/>
        <v>0</v>
      </c>
      <c r="CU18" s="61">
        <f t="shared" si="32"/>
        <v>0</v>
      </c>
      <c r="CV18" s="61"/>
      <c r="CW18" s="61">
        <f t="shared" si="33"/>
        <v>1</v>
      </c>
      <c r="CX18" s="61">
        <f t="shared" si="34"/>
        <v>1</v>
      </c>
      <c r="CY18" s="61">
        <f t="shared" si="35"/>
        <v>2</v>
      </c>
      <c r="CZ18" s="61"/>
      <c r="DA18" s="61">
        <f t="shared" si="36"/>
        <v>1</v>
      </c>
      <c r="DB18" s="66"/>
      <c r="DC18" s="53" t="s">
        <v>32</v>
      </c>
      <c r="DD18" s="67">
        <f>SUM('SA 2015 Gruppe 5'!S28-'SA 2015 Gruppe 5'!B28)</f>
        <v>-15</v>
      </c>
      <c r="DE18" s="54" t="s">
        <v>24</v>
      </c>
      <c r="DF18" s="55" t="s">
        <v>33</v>
      </c>
      <c r="DG18" s="56" t="s">
        <v>34</v>
      </c>
      <c r="DH18" s="68" t="s">
        <v>35</v>
      </c>
    </row>
    <row r="19" spans="1:112" ht="18">
      <c r="A19" s="70"/>
      <c r="B19" s="79">
        <v>16</v>
      </c>
      <c r="C19" s="4">
        <v>16</v>
      </c>
      <c r="D19" s="74"/>
      <c r="E19" s="51"/>
      <c r="F19" s="51"/>
      <c r="G19" s="51"/>
      <c r="H19" s="51"/>
      <c r="I19" s="51"/>
      <c r="J19" s="52"/>
      <c r="K19" s="52"/>
      <c r="L19" s="82">
        <f t="shared" si="1"/>
        <v>0</v>
      </c>
      <c r="M19" s="81" t="e">
        <f t="shared" si="0"/>
        <v>#DIV/0!</v>
      </c>
      <c r="N19" s="94">
        <f t="shared" si="2"/>
        <v>0</v>
      </c>
      <c r="BM19" s="61"/>
      <c r="BN19" s="61">
        <f t="shared" si="3"/>
        <v>1</v>
      </c>
      <c r="BO19" s="61">
        <f t="shared" si="4"/>
        <v>1</v>
      </c>
      <c r="BP19" s="61">
        <f t="shared" si="5"/>
        <v>1</v>
      </c>
      <c r="BQ19" s="61">
        <f t="shared" si="6"/>
        <v>1</v>
      </c>
      <c r="BR19" s="61">
        <f t="shared" si="7"/>
        <v>1</v>
      </c>
      <c r="BS19" s="61">
        <f t="shared" si="8"/>
        <v>1</v>
      </c>
      <c r="BT19" s="61">
        <f t="shared" si="9"/>
        <v>1</v>
      </c>
      <c r="BU19" s="61">
        <f t="shared" si="10"/>
        <v>7</v>
      </c>
      <c r="BV19" s="61"/>
      <c r="BW19" s="61">
        <f t="shared" si="11"/>
        <v>1</v>
      </c>
      <c r="BX19" s="61">
        <f t="shared" si="12"/>
        <v>1</v>
      </c>
      <c r="BY19" s="61">
        <f t="shared" si="13"/>
        <v>1</v>
      </c>
      <c r="BZ19" s="61">
        <f t="shared" si="14"/>
        <v>1</v>
      </c>
      <c r="CA19" s="61">
        <f t="shared" si="15"/>
        <v>1</v>
      </c>
      <c r="CB19" s="61">
        <f t="shared" si="16"/>
        <v>1</v>
      </c>
      <c r="CC19" s="61">
        <f t="shared" si="17"/>
        <v>6</v>
      </c>
      <c r="CD19" s="61"/>
      <c r="CE19" s="61">
        <f t="shared" si="18"/>
        <v>1</v>
      </c>
      <c r="CF19" s="61">
        <f t="shared" si="19"/>
        <v>1</v>
      </c>
      <c r="CG19" s="61">
        <f t="shared" si="20"/>
        <v>1</v>
      </c>
      <c r="CH19" s="61">
        <f t="shared" si="21"/>
        <v>1</v>
      </c>
      <c r="CI19" s="61">
        <f t="shared" si="22"/>
        <v>1</v>
      </c>
      <c r="CJ19" s="61">
        <f t="shared" si="23"/>
        <v>5</v>
      </c>
      <c r="CK19" s="61"/>
      <c r="CL19" s="61">
        <f t="shared" si="24"/>
        <v>1</v>
      </c>
      <c r="CM19" s="61">
        <f t="shared" si="25"/>
        <v>1</v>
      </c>
      <c r="CN19" s="61">
        <f t="shared" si="26"/>
        <v>1</v>
      </c>
      <c r="CO19" s="61">
        <f t="shared" si="27"/>
        <v>1</v>
      </c>
      <c r="CP19" s="61">
        <f t="shared" si="28"/>
        <v>4</v>
      </c>
      <c r="CQ19" s="61"/>
      <c r="CR19" s="61">
        <f t="shared" si="29"/>
        <v>1</v>
      </c>
      <c r="CS19" s="61">
        <f t="shared" si="30"/>
        <v>1</v>
      </c>
      <c r="CT19" s="61">
        <f t="shared" si="31"/>
        <v>1</v>
      </c>
      <c r="CU19" s="61">
        <f t="shared" si="32"/>
        <v>3</v>
      </c>
      <c r="CV19" s="61"/>
      <c r="CW19" s="61">
        <f t="shared" si="33"/>
        <v>1</v>
      </c>
      <c r="CX19" s="61">
        <f t="shared" si="34"/>
        <v>1</v>
      </c>
      <c r="CY19" s="61">
        <f t="shared" si="35"/>
        <v>2</v>
      </c>
      <c r="CZ19" s="61"/>
      <c r="DA19" s="61">
        <f t="shared" si="36"/>
        <v>1</v>
      </c>
      <c r="DB19" s="66"/>
      <c r="DC19" s="53" t="s">
        <v>32</v>
      </c>
      <c r="DD19" s="67" t="e">
        <f>SUM('SA 2015 Gruppe 5'!#REF!-'SA 2015 Gruppe 5'!#REF!)</f>
        <v>#REF!</v>
      </c>
      <c r="DE19" s="54" t="s">
        <v>24</v>
      </c>
      <c r="DF19" s="55" t="s">
        <v>33</v>
      </c>
      <c r="DG19" s="56" t="s">
        <v>34</v>
      </c>
      <c r="DH19" s="68" t="s">
        <v>35</v>
      </c>
    </row>
    <row r="20" spans="1:112" ht="18">
      <c r="A20" s="70"/>
      <c r="B20" s="79">
        <v>17</v>
      </c>
      <c r="C20" s="75">
        <v>17</v>
      </c>
      <c r="D20" s="73"/>
      <c r="E20" s="49"/>
      <c r="F20" s="49"/>
      <c r="G20" s="49"/>
      <c r="H20" s="49"/>
      <c r="I20" s="49"/>
      <c r="J20" s="50"/>
      <c r="K20" s="50"/>
      <c r="L20" s="82">
        <f t="shared" si="1"/>
        <v>0</v>
      </c>
      <c r="M20" s="81" t="e">
        <f t="shared" si="0"/>
        <v>#DIV/0!</v>
      </c>
      <c r="N20" s="94">
        <f t="shared" si="2"/>
        <v>0</v>
      </c>
      <c r="BM20" s="61"/>
      <c r="BN20" s="61">
        <f t="shared" si="3"/>
        <v>1</v>
      </c>
      <c r="BO20" s="61">
        <f t="shared" si="4"/>
        <v>1</v>
      </c>
      <c r="BP20" s="61">
        <f t="shared" si="5"/>
        <v>1</v>
      </c>
      <c r="BQ20" s="61">
        <f t="shared" si="6"/>
        <v>1</v>
      </c>
      <c r="BR20" s="61">
        <f t="shared" si="7"/>
        <v>1</v>
      </c>
      <c r="BS20" s="61">
        <f t="shared" si="8"/>
        <v>1</v>
      </c>
      <c r="BT20" s="61">
        <f t="shared" si="9"/>
        <v>1</v>
      </c>
      <c r="BU20" s="61">
        <f t="shared" si="10"/>
        <v>7</v>
      </c>
      <c r="BV20" s="61"/>
      <c r="BW20" s="61">
        <f t="shared" si="11"/>
        <v>1</v>
      </c>
      <c r="BX20" s="61">
        <f t="shared" si="12"/>
        <v>1</v>
      </c>
      <c r="BY20" s="61">
        <f t="shared" si="13"/>
        <v>1</v>
      </c>
      <c r="BZ20" s="61">
        <f t="shared" si="14"/>
        <v>1</v>
      </c>
      <c r="CA20" s="61">
        <f t="shared" si="15"/>
        <v>1</v>
      </c>
      <c r="CB20" s="61">
        <f t="shared" si="16"/>
        <v>1</v>
      </c>
      <c r="CC20" s="61">
        <f t="shared" si="17"/>
        <v>6</v>
      </c>
      <c r="CD20" s="61"/>
      <c r="CE20" s="61">
        <f t="shared" si="18"/>
        <v>1</v>
      </c>
      <c r="CF20" s="61">
        <f t="shared" si="19"/>
        <v>1</v>
      </c>
      <c r="CG20" s="61">
        <f t="shared" si="20"/>
        <v>1</v>
      </c>
      <c r="CH20" s="61">
        <f t="shared" si="21"/>
        <v>1</v>
      </c>
      <c r="CI20" s="61">
        <f t="shared" si="22"/>
        <v>1</v>
      </c>
      <c r="CJ20" s="61">
        <f t="shared" si="23"/>
        <v>5</v>
      </c>
      <c r="CK20" s="61"/>
      <c r="CL20" s="61">
        <f t="shared" si="24"/>
        <v>1</v>
      </c>
      <c r="CM20" s="61">
        <f t="shared" si="25"/>
        <v>1</v>
      </c>
      <c r="CN20" s="61">
        <f t="shared" si="26"/>
        <v>1</v>
      </c>
      <c r="CO20" s="61">
        <f t="shared" si="27"/>
        <v>1</v>
      </c>
      <c r="CP20" s="61">
        <f t="shared" si="28"/>
        <v>4</v>
      </c>
      <c r="CQ20" s="61"/>
      <c r="CR20" s="61">
        <f t="shared" si="29"/>
        <v>1</v>
      </c>
      <c r="CS20" s="61">
        <f t="shared" si="30"/>
        <v>1</v>
      </c>
      <c r="CT20" s="61">
        <f t="shared" si="31"/>
        <v>1</v>
      </c>
      <c r="CU20" s="61">
        <f t="shared" si="32"/>
        <v>3</v>
      </c>
      <c r="CV20" s="61"/>
      <c r="CW20" s="61">
        <f t="shared" si="33"/>
        <v>1</v>
      </c>
      <c r="CX20" s="61">
        <f t="shared" si="34"/>
        <v>1</v>
      </c>
      <c r="CY20" s="61">
        <f t="shared" si="35"/>
        <v>2</v>
      </c>
      <c r="CZ20" s="61"/>
      <c r="DA20" s="61">
        <f t="shared" si="36"/>
        <v>1</v>
      </c>
      <c r="DB20" s="66"/>
      <c r="DC20" s="53" t="s">
        <v>32</v>
      </c>
      <c r="DD20" s="67" t="e">
        <f>SUM('SA 2015 Gruppe 5'!#REF!-'SA 2015 Gruppe 5'!#REF!)</f>
        <v>#REF!</v>
      </c>
      <c r="DE20" s="54" t="s">
        <v>24</v>
      </c>
      <c r="DF20" s="55" t="s">
        <v>33</v>
      </c>
      <c r="DG20" s="56" t="s">
        <v>34</v>
      </c>
      <c r="DH20" s="68" t="s">
        <v>35</v>
      </c>
    </row>
    <row r="21" spans="1:112" ht="18">
      <c r="A21" s="70"/>
      <c r="B21" s="79">
        <v>18</v>
      </c>
      <c r="C21" s="4">
        <v>18</v>
      </c>
      <c r="D21" s="74"/>
      <c r="E21" s="51"/>
      <c r="F21" s="51"/>
      <c r="G21" s="51"/>
      <c r="H21" s="51"/>
      <c r="I21" s="51"/>
      <c r="J21" s="52"/>
      <c r="K21" s="52"/>
      <c r="L21" s="82">
        <f t="shared" si="1"/>
        <v>0</v>
      </c>
      <c r="M21" s="81" t="e">
        <f t="shared" si="0"/>
        <v>#DIV/0!</v>
      </c>
      <c r="N21" s="94">
        <f t="shared" si="2"/>
        <v>0</v>
      </c>
      <c r="BM21" s="61"/>
      <c r="BN21" s="61">
        <f t="shared" si="3"/>
        <v>1</v>
      </c>
      <c r="BO21" s="61">
        <f t="shared" si="4"/>
        <v>1</v>
      </c>
      <c r="BP21" s="61">
        <f t="shared" si="5"/>
        <v>1</v>
      </c>
      <c r="BQ21" s="61">
        <f t="shared" si="6"/>
        <v>1</v>
      </c>
      <c r="BR21" s="61">
        <f t="shared" si="7"/>
        <v>1</v>
      </c>
      <c r="BS21" s="61">
        <f t="shared" si="8"/>
        <v>1</v>
      </c>
      <c r="BT21" s="61">
        <f t="shared" si="9"/>
        <v>1</v>
      </c>
      <c r="BU21" s="61">
        <f t="shared" si="10"/>
        <v>7</v>
      </c>
      <c r="BV21" s="61"/>
      <c r="BW21" s="61">
        <f t="shared" si="11"/>
        <v>1</v>
      </c>
      <c r="BX21" s="61">
        <f t="shared" si="12"/>
        <v>1</v>
      </c>
      <c r="BY21" s="61">
        <f t="shared" si="13"/>
        <v>1</v>
      </c>
      <c r="BZ21" s="61">
        <f t="shared" si="14"/>
        <v>1</v>
      </c>
      <c r="CA21" s="61">
        <f t="shared" si="15"/>
        <v>1</v>
      </c>
      <c r="CB21" s="61">
        <f t="shared" si="16"/>
        <v>1</v>
      </c>
      <c r="CC21" s="61">
        <f t="shared" si="17"/>
        <v>6</v>
      </c>
      <c r="CD21" s="61"/>
      <c r="CE21" s="61">
        <f t="shared" si="18"/>
        <v>1</v>
      </c>
      <c r="CF21" s="61">
        <f t="shared" si="19"/>
        <v>1</v>
      </c>
      <c r="CG21" s="61">
        <f t="shared" si="20"/>
        <v>1</v>
      </c>
      <c r="CH21" s="61">
        <f t="shared" si="21"/>
        <v>1</v>
      </c>
      <c r="CI21" s="61">
        <f t="shared" si="22"/>
        <v>1</v>
      </c>
      <c r="CJ21" s="61">
        <f t="shared" si="23"/>
        <v>5</v>
      </c>
      <c r="CK21" s="61"/>
      <c r="CL21" s="61">
        <f t="shared" si="24"/>
        <v>1</v>
      </c>
      <c r="CM21" s="61">
        <f t="shared" si="25"/>
        <v>1</v>
      </c>
      <c r="CN21" s="61">
        <f t="shared" si="26"/>
        <v>1</v>
      </c>
      <c r="CO21" s="61">
        <f t="shared" si="27"/>
        <v>1</v>
      </c>
      <c r="CP21" s="61">
        <f t="shared" si="28"/>
        <v>4</v>
      </c>
      <c r="CQ21" s="61"/>
      <c r="CR21" s="61">
        <f t="shared" si="29"/>
        <v>1</v>
      </c>
      <c r="CS21" s="61">
        <f t="shared" si="30"/>
        <v>1</v>
      </c>
      <c r="CT21" s="61">
        <f t="shared" si="31"/>
        <v>1</v>
      </c>
      <c r="CU21" s="61">
        <f t="shared" si="32"/>
        <v>3</v>
      </c>
      <c r="CV21" s="61"/>
      <c r="CW21" s="61">
        <f t="shared" si="33"/>
        <v>1</v>
      </c>
      <c r="CX21" s="61">
        <f t="shared" si="34"/>
        <v>1</v>
      </c>
      <c r="CY21" s="61">
        <f t="shared" si="35"/>
        <v>2</v>
      </c>
      <c r="CZ21" s="61"/>
      <c r="DA21" s="61">
        <f t="shared" si="36"/>
        <v>1</v>
      </c>
      <c r="DB21" s="66"/>
      <c r="DC21" s="53" t="s">
        <v>32</v>
      </c>
      <c r="DD21" s="67" t="e">
        <f>SUM('SA 2015 Gruppe 5'!#REF!-'SA 2015 Gruppe 5'!#REF!)</f>
        <v>#REF!</v>
      </c>
      <c r="DE21" s="54" t="s">
        <v>24</v>
      </c>
      <c r="DF21" s="55" t="s">
        <v>33</v>
      </c>
      <c r="DG21" s="56" t="s">
        <v>34</v>
      </c>
      <c r="DH21" s="68" t="s">
        <v>35</v>
      </c>
    </row>
    <row r="22" spans="1:112" ht="18">
      <c r="A22" s="70"/>
      <c r="B22" s="79">
        <v>19</v>
      </c>
      <c r="C22" s="75">
        <v>19</v>
      </c>
      <c r="D22" s="73"/>
      <c r="E22" s="49"/>
      <c r="F22" s="49"/>
      <c r="G22" s="49"/>
      <c r="H22" s="49"/>
      <c r="I22" s="49"/>
      <c r="J22" s="50"/>
      <c r="K22" s="50"/>
      <c r="L22" s="82">
        <f t="shared" si="1"/>
        <v>0</v>
      </c>
      <c r="M22" s="81" t="e">
        <f t="shared" si="0"/>
        <v>#DIV/0!</v>
      </c>
      <c r="N22" s="94">
        <f t="shared" si="2"/>
        <v>0</v>
      </c>
      <c r="BM22" s="61"/>
      <c r="BN22" s="61">
        <f t="shared" si="3"/>
        <v>1</v>
      </c>
      <c r="BO22" s="61">
        <f t="shared" si="4"/>
        <v>1</v>
      </c>
      <c r="BP22" s="61">
        <f t="shared" si="5"/>
        <v>1</v>
      </c>
      <c r="BQ22" s="61">
        <f t="shared" si="6"/>
        <v>1</v>
      </c>
      <c r="BR22" s="61">
        <f t="shared" si="7"/>
        <v>1</v>
      </c>
      <c r="BS22" s="61">
        <f t="shared" si="8"/>
        <v>1</v>
      </c>
      <c r="BT22" s="61">
        <f t="shared" si="9"/>
        <v>1</v>
      </c>
      <c r="BU22" s="61">
        <f t="shared" si="10"/>
        <v>7</v>
      </c>
      <c r="BV22" s="61"/>
      <c r="BW22" s="61">
        <f t="shared" si="11"/>
        <v>1</v>
      </c>
      <c r="BX22" s="61">
        <f t="shared" si="12"/>
        <v>1</v>
      </c>
      <c r="BY22" s="61">
        <f t="shared" si="13"/>
        <v>1</v>
      </c>
      <c r="BZ22" s="61">
        <f t="shared" si="14"/>
        <v>1</v>
      </c>
      <c r="CA22" s="61">
        <f t="shared" si="15"/>
        <v>1</v>
      </c>
      <c r="CB22" s="61">
        <f t="shared" si="16"/>
        <v>1</v>
      </c>
      <c r="CC22" s="61">
        <f t="shared" si="17"/>
        <v>6</v>
      </c>
      <c r="CD22" s="61"/>
      <c r="CE22" s="61">
        <f t="shared" si="18"/>
        <v>1</v>
      </c>
      <c r="CF22" s="61">
        <f t="shared" si="19"/>
        <v>1</v>
      </c>
      <c r="CG22" s="61">
        <f t="shared" si="20"/>
        <v>1</v>
      </c>
      <c r="CH22" s="61">
        <f t="shared" si="21"/>
        <v>1</v>
      </c>
      <c r="CI22" s="61">
        <f t="shared" si="22"/>
        <v>1</v>
      </c>
      <c r="CJ22" s="61">
        <f t="shared" si="23"/>
        <v>5</v>
      </c>
      <c r="CK22" s="61"/>
      <c r="CL22" s="61">
        <f t="shared" si="24"/>
        <v>1</v>
      </c>
      <c r="CM22" s="61">
        <f t="shared" si="25"/>
        <v>1</v>
      </c>
      <c r="CN22" s="61">
        <f t="shared" si="26"/>
        <v>1</v>
      </c>
      <c r="CO22" s="61">
        <f t="shared" si="27"/>
        <v>1</v>
      </c>
      <c r="CP22" s="61">
        <f t="shared" si="28"/>
        <v>4</v>
      </c>
      <c r="CQ22" s="61"/>
      <c r="CR22" s="61">
        <f t="shared" si="29"/>
        <v>1</v>
      </c>
      <c r="CS22" s="61">
        <f t="shared" si="30"/>
        <v>1</v>
      </c>
      <c r="CT22" s="61">
        <f t="shared" si="31"/>
        <v>1</v>
      </c>
      <c r="CU22" s="61">
        <f t="shared" si="32"/>
        <v>3</v>
      </c>
      <c r="CV22" s="61"/>
      <c r="CW22" s="61">
        <f t="shared" si="33"/>
        <v>1</v>
      </c>
      <c r="CX22" s="61">
        <f t="shared" si="34"/>
        <v>1</v>
      </c>
      <c r="CY22" s="61">
        <f t="shared" si="35"/>
        <v>2</v>
      </c>
      <c r="CZ22" s="61"/>
      <c r="DA22" s="61">
        <f t="shared" si="36"/>
        <v>1</v>
      </c>
      <c r="DB22" s="66"/>
      <c r="DC22" s="53" t="s">
        <v>32</v>
      </c>
      <c r="DD22" s="67" t="e">
        <f>SUM('SA 2015 Gruppe 5'!#REF!-'SA 2015 Gruppe 5'!#REF!)</f>
        <v>#REF!</v>
      </c>
      <c r="DE22" s="54" t="s">
        <v>24</v>
      </c>
      <c r="DF22" s="55" t="s">
        <v>33</v>
      </c>
      <c r="DG22" s="56" t="s">
        <v>34</v>
      </c>
      <c r="DH22" s="68" t="s">
        <v>35</v>
      </c>
    </row>
    <row r="23" spans="1:112" ht="18">
      <c r="A23" s="70"/>
      <c r="B23" s="79">
        <v>20</v>
      </c>
      <c r="C23" s="4">
        <v>20</v>
      </c>
      <c r="D23" s="74"/>
      <c r="E23" s="51"/>
      <c r="F23" s="51"/>
      <c r="G23" s="51"/>
      <c r="H23" s="51"/>
      <c r="I23" s="51"/>
      <c r="J23" s="52"/>
      <c r="K23" s="52"/>
      <c r="L23" s="82">
        <f t="shared" si="1"/>
        <v>0</v>
      </c>
      <c r="M23" s="81" t="e">
        <f t="shared" si="0"/>
        <v>#DIV/0!</v>
      </c>
      <c r="N23" s="94">
        <f t="shared" si="2"/>
        <v>0</v>
      </c>
      <c r="BM23" s="61"/>
      <c r="BN23" s="61">
        <f t="shared" si="3"/>
        <v>1</v>
      </c>
      <c r="BO23" s="61">
        <f t="shared" si="4"/>
        <v>1</v>
      </c>
      <c r="BP23" s="61">
        <f t="shared" si="5"/>
        <v>1</v>
      </c>
      <c r="BQ23" s="61">
        <f t="shared" si="6"/>
        <v>1</v>
      </c>
      <c r="BR23" s="61">
        <f t="shared" si="7"/>
        <v>1</v>
      </c>
      <c r="BS23" s="61">
        <f t="shared" si="8"/>
        <v>1</v>
      </c>
      <c r="BT23" s="61">
        <f t="shared" si="9"/>
        <v>1</v>
      </c>
      <c r="BU23" s="61">
        <f t="shared" si="10"/>
        <v>7</v>
      </c>
      <c r="BV23" s="61"/>
      <c r="BW23" s="61">
        <f t="shared" si="11"/>
        <v>1</v>
      </c>
      <c r="BX23" s="61">
        <f t="shared" si="12"/>
        <v>1</v>
      </c>
      <c r="BY23" s="61">
        <f t="shared" si="13"/>
        <v>1</v>
      </c>
      <c r="BZ23" s="61">
        <f t="shared" si="14"/>
        <v>1</v>
      </c>
      <c r="CA23" s="61">
        <f t="shared" si="15"/>
        <v>1</v>
      </c>
      <c r="CB23" s="61">
        <f t="shared" si="16"/>
        <v>1</v>
      </c>
      <c r="CC23" s="61">
        <f t="shared" si="17"/>
        <v>6</v>
      </c>
      <c r="CD23" s="61"/>
      <c r="CE23" s="61">
        <f t="shared" si="18"/>
        <v>1</v>
      </c>
      <c r="CF23" s="61">
        <f t="shared" si="19"/>
        <v>1</v>
      </c>
      <c r="CG23" s="61">
        <f t="shared" si="20"/>
        <v>1</v>
      </c>
      <c r="CH23" s="61">
        <f t="shared" si="21"/>
        <v>1</v>
      </c>
      <c r="CI23" s="61">
        <f t="shared" si="22"/>
        <v>1</v>
      </c>
      <c r="CJ23" s="61">
        <f t="shared" si="23"/>
        <v>5</v>
      </c>
      <c r="CK23" s="61"/>
      <c r="CL23" s="61">
        <f t="shared" si="24"/>
        <v>1</v>
      </c>
      <c r="CM23" s="61">
        <f t="shared" si="25"/>
        <v>1</v>
      </c>
      <c r="CN23" s="61">
        <f t="shared" si="26"/>
        <v>1</v>
      </c>
      <c r="CO23" s="61">
        <f t="shared" si="27"/>
        <v>1</v>
      </c>
      <c r="CP23" s="61">
        <f t="shared" si="28"/>
        <v>4</v>
      </c>
      <c r="CQ23" s="61"/>
      <c r="CR23" s="61">
        <f t="shared" si="29"/>
        <v>1</v>
      </c>
      <c r="CS23" s="61">
        <f t="shared" si="30"/>
        <v>1</v>
      </c>
      <c r="CT23" s="61">
        <f t="shared" si="31"/>
        <v>1</v>
      </c>
      <c r="CU23" s="61">
        <f t="shared" si="32"/>
        <v>3</v>
      </c>
      <c r="CV23" s="61"/>
      <c r="CW23" s="61">
        <f t="shared" si="33"/>
        <v>1</v>
      </c>
      <c r="CX23" s="61">
        <f t="shared" si="34"/>
        <v>1</v>
      </c>
      <c r="CY23" s="61">
        <f t="shared" si="35"/>
        <v>2</v>
      </c>
      <c r="CZ23" s="61"/>
      <c r="DA23" s="61">
        <f t="shared" si="36"/>
        <v>1</v>
      </c>
      <c r="DB23" s="66"/>
      <c r="DC23" s="53" t="s">
        <v>32</v>
      </c>
      <c r="DD23" s="67" t="e">
        <f>SUM('SA 2015 Gruppe 5'!#REF!-'SA 2015 Gruppe 5'!#REF!)</f>
        <v>#REF!</v>
      </c>
      <c r="DE23" s="54" t="s">
        <v>24</v>
      </c>
      <c r="DF23" s="55" t="s">
        <v>33</v>
      </c>
      <c r="DG23" s="56" t="s">
        <v>34</v>
      </c>
      <c r="DH23" s="68" t="s">
        <v>35</v>
      </c>
    </row>
    <row r="24" spans="1:112" ht="18">
      <c r="A24" s="70"/>
      <c r="B24" s="79">
        <v>21</v>
      </c>
      <c r="C24" s="75">
        <v>21</v>
      </c>
      <c r="D24" s="73"/>
      <c r="E24" s="49"/>
      <c r="F24" s="49"/>
      <c r="G24" s="49"/>
      <c r="H24" s="49"/>
      <c r="I24" s="49"/>
      <c r="J24" s="50"/>
      <c r="K24" s="50"/>
      <c r="L24" s="82">
        <f t="shared" si="1"/>
        <v>0</v>
      </c>
      <c r="M24" s="81" t="e">
        <f t="shared" si="0"/>
        <v>#DIV/0!</v>
      </c>
      <c r="N24" s="94">
        <f t="shared" si="2"/>
        <v>0</v>
      </c>
      <c r="BM24" s="61"/>
      <c r="BN24" s="61">
        <f t="shared" si="3"/>
        <v>1</v>
      </c>
      <c r="BO24" s="61">
        <f t="shared" si="4"/>
        <v>1</v>
      </c>
      <c r="BP24" s="61">
        <f t="shared" si="5"/>
        <v>1</v>
      </c>
      <c r="BQ24" s="61">
        <f t="shared" si="6"/>
        <v>1</v>
      </c>
      <c r="BR24" s="61">
        <f t="shared" si="7"/>
        <v>1</v>
      </c>
      <c r="BS24" s="61">
        <f t="shared" si="8"/>
        <v>1</v>
      </c>
      <c r="BT24" s="61">
        <f t="shared" si="9"/>
        <v>1</v>
      </c>
      <c r="BU24" s="61">
        <f t="shared" si="10"/>
        <v>7</v>
      </c>
      <c r="BV24" s="61"/>
      <c r="BW24" s="61">
        <f t="shared" si="11"/>
        <v>1</v>
      </c>
      <c r="BX24" s="61">
        <f t="shared" si="12"/>
        <v>1</v>
      </c>
      <c r="BY24" s="61">
        <f t="shared" si="13"/>
        <v>1</v>
      </c>
      <c r="BZ24" s="61">
        <f t="shared" si="14"/>
        <v>1</v>
      </c>
      <c r="CA24" s="61">
        <f t="shared" si="15"/>
        <v>1</v>
      </c>
      <c r="CB24" s="61">
        <f t="shared" si="16"/>
        <v>1</v>
      </c>
      <c r="CC24" s="61">
        <f t="shared" si="17"/>
        <v>6</v>
      </c>
      <c r="CD24" s="61"/>
      <c r="CE24" s="61">
        <f t="shared" si="18"/>
        <v>1</v>
      </c>
      <c r="CF24" s="61">
        <f t="shared" si="19"/>
        <v>1</v>
      </c>
      <c r="CG24" s="61">
        <f t="shared" si="20"/>
        <v>1</v>
      </c>
      <c r="CH24" s="61">
        <f t="shared" si="21"/>
        <v>1</v>
      </c>
      <c r="CI24" s="61">
        <f t="shared" si="22"/>
        <v>1</v>
      </c>
      <c r="CJ24" s="61">
        <f t="shared" si="23"/>
        <v>5</v>
      </c>
      <c r="CK24" s="61"/>
      <c r="CL24" s="61">
        <f t="shared" si="24"/>
        <v>1</v>
      </c>
      <c r="CM24" s="61">
        <f t="shared" si="25"/>
        <v>1</v>
      </c>
      <c r="CN24" s="61">
        <f t="shared" si="26"/>
        <v>1</v>
      </c>
      <c r="CO24" s="61">
        <f t="shared" si="27"/>
        <v>1</v>
      </c>
      <c r="CP24" s="61">
        <f t="shared" si="28"/>
        <v>4</v>
      </c>
      <c r="CQ24" s="61"/>
      <c r="CR24" s="61">
        <f t="shared" si="29"/>
        <v>1</v>
      </c>
      <c r="CS24" s="61">
        <f t="shared" si="30"/>
        <v>1</v>
      </c>
      <c r="CT24" s="61">
        <f t="shared" si="31"/>
        <v>1</v>
      </c>
      <c r="CU24" s="61">
        <f t="shared" si="32"/>
        <v>3</v>
      </c>
      <c r="CV24" s="61"/>
      <c r="CW24" s="61">
        <f t="shared" si="33"/>
        <v>1</v>
      </c>
      <c r="CX24" s="61">
        <f t="shared" si="34"/>
        <v>1</v>
      </c>
      <c r="CY24" s="61">
        <f t="shared" si="35"/>
        <v>2</v>
      </c>
      <c r="CZ24" s="61"/>
      <c r="DA24" s="61">
        <f t="shared" si="36"/>
        <v>1</v>
      </c>
      <c r="DB24" s="66"/>
      <c r="DC24" s="53" t="s">
        <v>32</v>
      </c>
      <c r="DD24" s="67" t="e">
        <f>SUM('SA 2015 Gruppe 5'!#REF!-'SA 2015 Gruppe 5'!#REF!)</f>
        <v>#REF!</v>
      </c>
      <c r="DE24" s="54" t="s">
        <v>24</v>
      </c>
      <c r="DF24" s="55" t="s">
        <v>33</v>
      </c>
      <c r="DG24" s="56" t="s">
        <v>34</v>
      </c>
      <c r="DH24" s="68" t="s">
        <v>35</v>
      </c>
    </row>
    <row r="25" spans="1:112" ht="18">
      <c r="A25" s="70"/>
      <c r="B25" s="79">
        <v>22</v>
      </c>
      <c r="C25" s="4">
        <v>22</v>
      </c>
      <c r="D25" s="74"/>
      <c r="E25" s="51"/>
      <c r="F25" s="51"/>
      <c r="G25" s="51"/>
      <c r="H25" s="51"/>
      <c r="I25" s="51"/>
      <c r="J25" s="52"/>
      <c r="K25" s="52"/>
      <c r="L25" s="82">
        <f t="shared" si="1"/>
        <v>0</v>
      </c>
      <c r="M25" s="81" t="e">
        <f t="shared" si="0"/>
        <v>#DIV/0!</v>
      </c>
      <c r="N25" s="94">
        <f t="shared" si="2"/>
        <v>0</v>
      </c>
      <c r="BM25" s="61"/>
      <c r="BN25" s="61">
        <f t="shared" si="3"/>
        <v>1</v>
      </c>
      <c r="BO25" s="61">
        <f t="shared" si="4"/>
        <v>1</v>
      </c>
      <c r="BP25" s="61">
        <f t="shared" si="5"/>
        <v>1</v>
      </c>
      <c r="BQ25" s="61">
        <f t="shared" si="6"/>
        <v>1</v>
      </c>
      <c r="BR25" s="61">
        <f t="shared" si="7"/>
        <v>1</v>
      </c>
      <c r="BS25" s="61">
        <f t="shared" si="8"/>
        <v>1</v>
      </c>
      <c r="BT25" s="61">
        <f t="shared" si="9"/>
        <v>1</v>
      </c>
      <c r="BU25" s="61">
        <f t="shared" si="10"/>
        <v>7</v>
      </c>
      <c r="BV25" s="61"/>
      <c r="BW25" s="61">
        <f t="shared" si="11"/>
        <v>1</v>
      </c>
      <c r="BX25" s="61">
        <f t="shared" si="12"/>
        <v>1</v>
      </c>
      <c r="BY25" s="61">
        <f t="shared" si="13"/>
        <v>1</v>
      </c>
      <c r="BZ25" s="61">
        <f t="shared" si="14"/>
        <v>1</v>
      </c>
      <c r="CA25" s="61">
        <f t="shared" si="15"/>
        <v>1</v>
      </c>
      <c r="CB25" s="61">
        <f t="shared" si="16"/>
        <v>1</v>
      </c>
      <c r="CC25" s="61">
        <f t="shared" si="17"/>
        <v>6</v>
      </c>
      <c r="CD25" s="61"/>
      <c r="CE25" s="61">
        <f t="shared" si="18"/>
        <v>1</v>
      </c>
      <c r="CF25" s="61">
        <f t="shared" si="19"/>
        <v>1</v>
      </c>
      <c r="CG25" s="61">
        <f t="shared" si="20"/>
        <v>1</v>
      </c>
      <c r="CH25" s="61">
        <f t="shared" si="21"/>
        <v>1</v>
      </c>
      <c r="CI25" s="61">
        <f t="shared" si="22"/>
        <v>1</v>
      </c>
      <c r="CJ25" s="61">
        <f t="shared" si="23"/>
        <v>5</v>
      </c>
      <c r="CK25" s="61"/>
      <c r="CL25" s="61">
        <f t="shared" si="24"/>
        <v>1</v>
      </c>
      <c r="CM25" s="61">
        <f t="shared" si="25"/>
        <v>1</v>
      </c>
      <c r="CN25" s="61">
        <f t="shared" si="26"/>
        <v>1</v>
      </c>
      <c r="CO25" s="61">
        <f t="shared" si="27"/>
        <v>1</v>
      </c>
      <c r="CP25" s="61">
        <f t="shared" si="28"/>
        <v>4</v>
      </c>
      <c r="CQ25" s="61"/>
      <c r="CR25" s="61">
        <f t="shared" si="29"/>
        <v>1</v>
      </c>
      <c r="CS25" s="61">
        <f t="shared" si="30"/>
        <v>1</v>
      </c>
      <c r="CT25" s="61">
        <f t="shared" si="31"/>
        <v>1</v>
      </c>
      <c r="CU25" s="61">
        <f t="shared" si="32"/>
        <v>3</v>
      </c>
      <c r="CV25" s="61"/>
      <c r="CW25" s="61">
        <f t="shared" si="33"/>
        <v>1</v>
      </c>
      <c r="CX25" s="61">
        <f t="shared" si="34"/>
        <v>1</v>
      </c>
      <c r="CY25" s="61">
        <f t="shared" si="35"/>
        <v>2</v>
      </c>
      <c r="CZ25" s="61"/>
      <c r="DA25" s="61">
        <f t="shared" si="36"/>
        <v>1</v>
      </c>
      <c r="DB25" s="66"/>
      <c r="DC25" s="53" t="s">
        <v>32</v>
      </c>
      <c r="DD25" s="67" t="e">
        <f>SUM('SA 2015 Gruppe 5'!#REF!-'SA 2015 Gruppe 5'!#REF!)</f>
        <v>#REF!</v>
      </c>
      <c r="DE25" s="54" t="s">
        <v>24</v>
      </c>
      <c r="DF25" s="55" t="s">
        <v>33</v>
      </c>
      <c r="DG25" s="56" t="s">
        <v>34</v>
      </c>
      <c r="DH25" s="68" t="s">
        <v>35</v>
      </c>
    </row>
    <row r="26" spans="1:112" ht="18">
      <c r="A26" s="70"/>
      <c r="B26" s="79">
        <v>23</v>
      </c>
      <c r="C26" s="75">
        <v>23</v>
      </c>
      <c r="D26" s="73"/>
      <c r="E26" s="49"/>
      <c r="F26" s="49"/>
      <c r="G26" s="49"/>
      <c r="H26" s="49"/>
      <c r="I26" s="49"/>
      <c r="J26" s="50"/>
      <c r="K26" s="50"/>
      <c r="L26" s="82">
        <f t="shared" si="1"/>
        <v>0</v>
      </c>
      <c r="M26" s="81" t="e">
        <f t="shared" si="0"/>
        <v>#DIV/0!</v>
      </c>
      <c r="N26" s="94">
        <f t="shared" si="2"/>
        <v>0</v>
      </c>
      <c r="BM26" s="61"/>
      <c r="BN26" s="61">
        <f t="shared" si="3"/>
        <v>1</v>
      </c>
      <c r="BO26" s="61">
        <f t="shared" si="4"/>
        <v>1</v>
      </c>
      <c r="BP26" s="61">
        <f t="shared" si="5"/>
        <v>1</v>
      </c>
      <c r="BQ26" s="61">
        <f t="shared" si="6"/>
        <v>1</v>
      </c>
      <c r="BR26" s="61">
        <f t="shared" si="7"/>
        <v>1</v>
      </c>
      <c r="BS26" s="61">
        <f t="shared" si="8"/>
        <v>1</v>
      </c>
      <c r="BT26" s="61">
        <f t="shared" si="9"/>
        <v>1</v>
      </c>
      <c r="BU26" s="61">
        <f t="shared" si="10"/>
        <v>7</v>
      </c>
      <c r="BV26" s="61"/>
      <c r="BW26" s="61">
        <f t="shared" si="11"/>
        <v>1</v>
      </c>
      <c r="BX26" s="61">
        <f t="shared" si="12"/>
        <v>1</v>
      </c>
      <c r="BY26" s="61">
        <f t="shared" si="13"/>
        <v>1</v>
      </c>
      <c r="BZ26" s="61">
        <f t="shared" si="14"/>
        <v>1</v>
      </c>
      <c r="CA26" s="61">
        <f t="shared" si="15"/>
        <v>1</v>
      </c>
      <c r="CB26" s="61">
        <f t="shared" si="16"/>
        <v>1</v>
      </c>
      <c r="CC26" s="61">
        <f t="shared" si="17"/>
        <v>6</v>
      </c>
      <c r="CD26" s="61"/>
      <c r="CE26" s="61">
        <f t="shared" si="18"/>
        <v>1</v>
      </c>
      <c r="CF26" s="61">
        <f t="shared" si="19"/>
        <v>1</v>
      </c>
      <c r="CG26" s="61">
        <f t="shared" si="20"/>
        <v>1</v>
      </c>
      <c r="CH26" s="61">
        <f t="shared" si="21"/>
        <v>1</v>
      </c>
      <c r="CI26" s="61">
        <f t="shared" si="22"/>
        <v>1</v>
      </c>
      <c r="CJ26" s="61">
        <f t="shared" si="23"/>
        <v>5</v>
      </c>
      <c r="CK26" s="61"/>
      <c r="CL26" s="61">
        <f t="shared" si="24"/>
        <v>1</v>
      </c>
      <c r="CM26" s="61">
        <f t="shared" si="25"/>
        <v>1</v>
      </c>
      <c r="CN26" s="61">
        <f t="shared" si="26"/>
        <v>1</v>
      </c>
      <c r="CO26" s="61">
        <f t="shared" si="27"/>
        <v>1</v>
      </c>
      <c r="CP26" s="61">
        <f t="shared" si="28"/>
        <v>4</v>
      </c>
      <c r="CQ26" s="61"/>
      <c r="CR26" s="61">
        <f t="shared" si="29"/>
        <v>1</v>
      </c>
      <c r="CS26" s="61">
        <f t="shared" si="30"/>
        <v>1</v>
      </c>
      <c r="CT26" s="61">
        <f t="shared" si="31"/>
        <v>1</v>
      </c>
      <c r="CU26" s="61">
        <f t="shared" si="32"/>
        <v>3</v>
      </c>
      <c r="CV26" s="61"/>
      <c r="CW26" s="61">
        <f t="shared" si="33"/>
        <v>1</v>
      </c>
      <c r="CX26" s="61">
        <f t="shared" si="34"/>
        <v>1</v>
      </c>
      <c r="CY26" s="61">
        <f t="shared" si="35"/>
        <v>2</v>
      </c>
      <c r="CZ26" s="61"/>
      <c r="DA26" s="61">
        <f t="shared" si="36"/>
        <v>1</v>
      </c>
      <c r="DB26" s="66"/>
      <c r="DC26" s="53" t="s">
        <v>32</v>
      </c>
      <c r="DD26" s="67" t="e">
        <f>SUM('SA 2015 Gruppe 5'!#REF!-'SA 2015 Gruppe 5'!#REF!)</f>
        <v>#REF!</v>
      </c>
      <c r="DE26" s="54" t="s">
        <v>24</v>
      </c>
      <c r="DF26" s="55" t="s">
        <v>33</v>
      </c>
      <c r="DG26" s="56" t="s">
        <v>34</v>
      </c>
      <c r="DH26" s="68" t="s">
        <v>35</v>
      </c>
    </row>
    <row r="27" spans="1:112" ht="18">
      <c r="A27" s="70"/>
      <c r="B27" s="79">
        <v>24</v>
      </c>
      <c r="C27" s="4">
        <v>24</v>
      </c>
      <c r="D27" s="74"/>
      <c r="E27" s="51"/>
      <c r="F27" s="51"/>
      <c r="G27" s="51"/>
      <c r="H27" s="51"/>
      <c r="I27" s="51"/>
      <c r="J27" s="52"/>
      <c r="K27" s="52"/>
      <c r="L27" s="82">
        <f t="shared" si="1"/>
        <v>0</v>
      </c>
      <c r="M27" s="81" t="e">
        <f t="shared" si="0"/>
        <v>#DIV/0!</v>
      </c>
      <c r="N27" s="94">
        <f t="shared" si="2"/>
        <v>0</v>
      </c>
      <c r="BM27" s="61"/>
      <c r="BN27" s="61">
        <f t="shared" si="3"/>
        <v>1</v>
      </c>
      <c r="BO27" s="61">
        <f t="shared" si="4"/>
        <v>1</v>
      </c>
      <c r="BP27" s="61">
        <f t="shared" si="5"/>
        <v>1</v>
      </c>
      <c r="BQ27" s="61">
        <f t="shared" si="6"/>
        <v>1</v>
      </c>
      <c r="BR27" s="61">
        <f t="shared" si="7"/>
        <v>1</v>
      </c>
      <c r="BS27" s="61">
        <f t="shared" si="8"/>
        <v>1</v>
      </c>
      <c r="BT27" s="61">
        <f t="shared" si="9"/>
        <v>1</v>
      </c>
      <c r="BU27" s="61">
        <f t="shared" si="10"/>
        <v>7</v>
      </c>
      <c r="BV27" s="61"/>
      <c r="BW27" s="61">
        <f t="shared" si="11"/>
        <v>1</v>
      </c>
      <c r="BX27" s="61">
        <f t="shared" si="12"/>
        <v>1</v>
      </c>
      <c r="BY27" s="61">
        <f t="shared" si="13"/>
        <v>1</v>
      </c>
      <c r="BZ27" s="61">
        <f t="shared" si="14"/>
        <v>1</v>
      </c>
      <c r="CA27" s="61">
        <f t="shared" si="15"/>
        <v>1</v>
      </c>
      <c r="CB27" s="61">
        <f t="shared" si="16"/>
        <v>1</v>
      </c>
      <c r="CC27" s="61">
        <f t="shared" si="17"/>
        <v>6</v>
      </c>
      <c r="CD27" s="61"/>
      <c r="CE27" s="61">
        <f t="shared" si="18"/>
        <v>1</v>
      </c>
      <c r="CF27" s="61">
        <f t="shared" si="19"/>
        <v>1</v>
      </c>
      <c r="CG27" s="61">
        <f t="shared" si="20"/>
        <v>1</v>
      </c>
      <c r="CH27" s="61">
        <f t="shared" si="21"/>
        <v>1</v>
      </c>
      <c r="CI27" s="61">
        <f t="shared" si="22"/>
        <v>1</v>
      </c>
      <c r="CJ27" s="61">
        <f t="shared" si="23"/>
        <v>5</v>
      </c>
      <c r="CK27" s="61"/>
      <c r="CL27" s="61">
        <f t="shared" si="24"/>
        <v>1</v>
      </c>
      <c r="CM27" s="61">
        <f t="shared" si="25"/>
        <v>1</v>
      </c>
      <c r="CN27" s="61">
        <f t="shared" si="26"/>
        <v>1</v>
      </c>
      <c r="CO27" s="61">
        <f t="shared" si="27"/>
        <v>1</v>
      </c>
      <c r="CP27" s="61">
        <f t="shared" si="28"/>
        <v>4</v>
      </c>
      <c r="CQ27" s="61"/>
      <c r="CR27" s="61">
        <f t="shared" si="29"/>
        <v>1</v>
      </c>
      <c r="CS27" s="61">
        <f t="shared" si="30"/>
        <v>1</v>
      </c>
      <c r="CT27" s="61">
        <f t="shared" si="31"/>
        <v>1</v>
      </c>
      <c r="CU27" s="61">
        <f t="shared" si="32"/>
        <v>3</v>
      </c>
      <c r="CV27" s="61"/>
      <c r="CW27" s="61">
        <f t="shared" si="33"/>
        <v>1</v>
      </c>
      <c r="CX27" s="61">
        <f t="shared" si="34"/>
        <v>1</v>
      </c>
      <c r="CY27" s="61">
        <f t="shared" si="35"/>
        <v>2</v>
      </c>
      <c r="CZ27" s="61"/>
      <c r="DA27" s="61">
        <f t="shared" si="36"/>
        <v>1</v>
      </c>
      <c r="DB27" s="66"/>
      <c r="DC27" s="53" t="s">
        <v>32</v>
      </c>
      <c r="DD27" s="67" t="e">
        <f>SUM('SA 2015 Gruppe 5'!#REF!-'SA 2015 Gruppe 5'!#REF!)</f>
        <v>#REF!</v>
      </c>
      <c r="DE27" s="54" t="s">
        <v>24</v>
      </c>
      <c r="DF27" s="55" t="s">
        <v>33</v>
      </c>
      <c r="DG27" s="56" t="s">
        <v>34</v>
      </c>
      <c r="DH27" s="68" t="s">
        <v>35</v>
      </c>
    </row>
    <row r="28" spans="1:112" ht="18">
      <c r="A28" s="70"/>
      <c r="B28" s="79">
        <v>25</v>
      </c>
      <c r="C28" s="75">
        <v>25</v>
      </c>
      <c r="D28" s="73"/>
      <c r="E28" s="49"/>
      <c r="F28" s="49"/>
      <c r="G28" s="49"/>
      <c r="H28" s="49"/>
      <c r="I28" s="49"/>
      <c r="J28" s="50"/>
      <c r="K28" s="50"/>
      <c r="L28" s="82">
        <f t="shared" si="1"/>
        <v>0</v>
      </c>
      <c r="M28" s="81" t="e">
        <f t="shared" si="0"/>
        <v>#DIV/0!</v>
      </c>
      <c r="N28" s="94">
        <f t="shared" si="2"/>
        <v>0</v>
      </c>
      <c r="BM28" s="61"/>
      <c r="BN28" s="61">
        <f t="shared" si="3"/>
        <v>1</v>
      </c>
      <c r="BO28" s="61">
        <f t="shared" si="4"/>
        <v>1</v>
      </c>
      <c r="BP28" s="61">
        <f t="shared" si="5"/>
        <v>1</v>
      </c>
      <c r="BQ28" s="61">
        <f t="shared" si="6"/>
        <v>1</v>
      </c>
      <c r="BR28" s="61">
        <f t="shared" si="7"/>
        <v>1</v>
      </c>
      <c r="BS28" s="61">
        <f t="shared" si="8"/>
        <v>1</v>
      </c>
      <c r="BT28" s="61">
        <f t="shared" si="9"/>
        <v>1</v>
      </c>
      <c r="BU28" s="61">
        <f t="shared" si="10"/>
        <v>7</v>
      </c>
      <c r="BV28" s="61"/>
      <c r="BW28" s="61">
        <f t="shared" si="11"/>
        <v>1</v>
      </c>
      <c r="BX28" s="61">
        <f t="shared" si="12"/>
        <v>1</v>
      </c>
      <c r="BY28" s="61">
        <f t="shared" si="13"/>
        <v>1</v>
      </c>
      <c r="BZ28" s="61">
        <f t="shared" si="14"/>
        <v>1</v>
      </c>
      <c r="CA28" s="61">
        <f t="shared" si="15"/>
        <v>1</v>
      </c>
      <c r="CB28" s="61">
        <f t="shared" si="16"/>
        <v>1</v>
      </c>
      <c r="CC28" s="61">
        <f t="shared" si="17"/>
        <v>6</v>
      </c>
      <c r="CD28" s="61"/>
      <c r="CE28" s="61">
        <f t="shared" si="18"/>
        <v>1</v>
      </c>
      <c r="CF28" s="61">
        <f t="shared" si="19"/>
        <v>1</v>
      </c>
      <c r="CG28" s="61">
        <f t="shared" si="20"/>
        <v>1</v>
      </c>
      <c r="CH28" s="61">
        <f t="shared" si="21"/>
        <v>1</v>
      </c>
      <c r="CI28" s="61">
        <f t="shared" si="22"/>
        <v>1</v>
      </c>
      <c r="CJ28" s="61">
        <f t="shared" si="23"/>
        <v>5</v>
      </c>
      <c r="CK28" s="61"/>
      <c r="CL28" s="61">
        <f t="shared" si="24"/>
        <v>1</v>
      </c>
      <c r="CM28" s="61">
        <f t="shared" si="25"/>
        <v>1</v>
      </c>
      <c r="CN28" s="61">
        <f t="shared" si="26"/>
        <v>1</v>
      </c>
      <c r="CO28" s="61">
        <f t="shared" si="27"/>
        <v>1</v>
      </c>
      <c r="CP28" s="61">
        <f t="shared" si="28"/>
        <v>4</v>
      </c>
      <c r="CQ28" s="61"/>
      <c r="CR28" s="61">
        <f t="shared" si="29"/>
        <v>1</v>
      </c>
      <c r="CS28" s="61">
        <f t="shared" si="30"/>
        <v>1</v>
      </c>
      <c r="CT28" s="61">
        <f t="shared" si="31"/>
        <v>1</v>
      </c>
      <c r="CU28" s="61">
        <f t="shared" si="32"/>
        <v>3</v>
      </c>
      <c r="CV28" s="61"/>
      <c r="CW28" s="61">
        <f t="shared" si="33"/>
        <v>1</v>
      </c>
      <c r="CX28" s="61">
        <f t="shared" si="34"/>
        <v>1</v>
      </c>
      <c r="CY28" s="61">
        <f t="shared" si="35"/>
        <v>2</v>
      </c>
      <c r="CZ28" s="61"/>
      <c r="DA28" s="61">
        <f t="shared" si="36"/>
        <v>1</v>
      </c>
      <c r="DB28" s="66"/>
      <c r="DC28" s="53" t="s">
        <v>32</v>
      </c>
      <c r="DD28" s="67" t="e">
        <f>SUM('SA 2015 Gruppe 5'!#REF!-'SA 2015 Gruppe 5'!#REF!)</f>
        <v>#REF!</v>
      </c>
      <c r="DE28" s="54" t="s">
        <v>24</v>
      </c>
      <c r="DF28" s="55" t="s">
        <v>33</v>
      </c>
      <c r="DG28" s="56" t="s">
        <v>34</v>
      </c>
      <c r="DH28" s="68" t="s">
        <v>35</v>
      </c>
    </row>
    <row r="29" spans="1:112" ht="18">
      <c r="A29" s="70"/>
      <c r="B29" s="79">
        <v>26</v>
      </c>
      <c r="C29" s="4">
        <v>26</v>
      </c>
      <c r="D29" s="74"/>
      <c r="E29" s="51"/>
      <c r="F29" s="51"/>
      <c r="G29" s="51"/>
      <c r="H29" s="51"/>
      <c r="I29" s="51"/>
      <c r="J29" s="52"/>
      <c r="K29" s="52"/>
      <c r="L29" s="82">
        <f t="shared" si="1"/>
        <v>0</v>
      </c>
      <c r="M29" s="81" t="e">
        <f t="shared" si="0"/>
        <v>#DIV/0!</v>
      </c>
      <c r="N29" s="94">
        <f t="shared" si="2"/>
        <v>0</v>
      </c>
      <c r="BM29" s="61"/>
      <c r="BN29" s="61">
        <f t="shared" si="3"/>
        <v>1</v>
      </c>
      <c r="BO29" s="61">
        <f t="shared" si="4"/>
        <v>1</v>
      </c>
      <c r="BP29" s="61">
        <f t="shared" si="5"/>
        <v>1</v>
      </c>
      <c r="BQ29" s="61">
        <f t="shared" si="6"/>
        <v>1</v>
      </c>
      <c r="BR29" s="61">
        <f t="shared" si="7"/>
        <v>1</v>
      </c>
      <c r="BS29" s="61">
        <f t="shared" si="8"/>
        <v>1</v>
      </c>
      <c r="BT29" s="61">
        <f t="shared" si="9"/>
        <v>1</v>
      </c>
      <c r="BU29" s="61">
        <f t="shared" si="10"/>
        <v>7</v>
      </c>
      <c r="BV29" s="61"/>
      <c r="BW29" s="61">
        <f t="shared" si="11"/>
        <v>1</v>
      </c>
      <c r="BX29" s="61">
        <f t="shared" si="12"/>
        <v>1</v>
      </c>
      <c r="BY29" s="61">
        <f t="shared" si="13"/>
        <v>1</v>
      </c>
      <c r="BZ29" s="61">
        <f t="shared" si="14"/>
        <v>1</v>
      </c>
      <c r="CA29" s="61">
        <f t="shared" si="15"/>
        <v>1</v>
      </c>
      <c r="CB29" s="61">
        <f t="shared" si="16"/>
        <v>1</v>
      </c>
      <c r="CC29" s="61">
        <f t="shared" si="17"/>
        <v>6</v>
      </c>
      <c r="CD29" s="61"/>
      <c r="CE29" s="61">
        <f t="shared" si="18"/>
        <v>1</v>
      </c>
      <c r="CF29" s="61">
        <f t="shared" si="19"/>
        <v>1</v>
      </c>
      <c r="CG29" s="61">
        <f t="shared" si="20"/>
        <v>1</v>
      </c>
      <c r="CH29" s="61">
        <f t="shared" si="21"/>
        <v>1</v>
      </c>
      <c r="CI29" s="61">
        <f t="shared" si="22"/>
        <v>1</v>
      </c>
      <c r="CJ29" s="61">
        <f t="shared" si="23"/>
        <v>5</v>
      </c>
      <c r="CK29" s="61"/>
      <c r="CL29" s="61">
        <f t="shared" si="24"/>
        <v>1</v>
      </c>
      <c r="CM29" s="61">
        <f t="shared" si="25"/>
        <v>1</v>
      </c>
      <c r="CN29" s="61">
        <f t="shared" si="26"/>
        <v>1</v>
      </c>
      <c r="CO29" s="61">
        <f t="shared" si="27"/>
        <v>1</v>
      </c>
      <c r="CP29" s="61">
        <f t="shared" si="28"/>
        <v>4</v>
      </c>
      <c r="CQ29" s="61"/>
      <c r="CR29" s="61">
        <f t="shared" si="29"/>
        <v>1</v>
      </c>
      <c r="CS29" s="61">
        <f t="shared" si="30"/>
        <v>1</v>
      </c>
      <c r="CT29" s="61">
        <f t="shared" si="31"/>
        <v>1</v>
      </c>
      <c r="CU29" s="61">
        <f t="shared" si="32"/>
        <v>3</v>
      </c>
      <c r="CV29" s="61"/>
      <c r="CW29" s="61">
        <f t="shared" si="33"/>
        <v>1</v>
      </c>
      <c r="CX29" s="61">
        <f t="shared" si="34"/>
        <v>1</v>
      </c>
      <c r="CY29" s="61">
        <f t="shared" si="35"/>
        <v>2</v>
      </c>
      <c r="CZ29" s="61"/>
      <c r="DA29" s="61">
        <f t="shared" si="36"/>
        <v>1</v>
      </c>
      <c r="DB29" s="66"/>
      <c r="DC29" s="53" t="s">
        <v>32</v>
      </c>
      <c r="DD29" s="67" t="e">
        <f>SUM('SA 2015 Gruppe 5'!#REF!-'SA 2015 Gruppe 5'!#REF!)</f>
        <v>#REF!</v>
      </c>
      <c r="DE29" s="54" t="s">
        <v>24</v>
      </c>
      <c r="DF29" s="55" t="s">
        <v>33</v>
      </c>
      <c r="DG29" s="56" t="s">
        <v>34</v>
      </c>
      <c r="DH29" s="68" t="s">
        <v>35</v>
      </c>
    </row>
    <row r="30" spans="1:112" ht="18">
      <c r="A30" s="70"/>
      <c r="B30" s="79">
        <v>27</v>
      </c>
      <c r="C30" s="75">
        <v>27</v>
      </c>
      <c r="D30" s="73"/>
      <c r="E30" s="49"/>
      <c r="F30" s="49"/>
      <c r="G30" s="49"/>
      <c r="H30" s="49"/>
      <c r="I30" s="49"/>
      <c r="J30" s="50"/>
      <c r="K30" s="50"/>
      <c r="L30" s="82">
        <f t="shared" si="1"/>
        <v>0</v>
      </c>
      <c r="M30" s="81" t="e">
        <f t="shared" si="0"/>
        <v>#DIV/0!</v>
      </c>
      <c r="N30" s="94">
        <f t="shared" si="2"/>
        <v>0</v>
      </c>
      <c r="BM30" s="61"/>
      <c r="BN30" s="61">
        <f t="shared" si="3"/>
        <v>1</v>
      </c>
      <c r="BO30" s="61">
        <f t="shared" si="4"/>
        <v>1</v>
      </c>
      <c r="BP30" s="61">
        <f t="shared" si="5"/>
        <v>1</v>
      </c>
      <c r="BQ30" s="61">
        <f t="shared" si="6"/>
        <v>1</v>
      </c>
      <c r="BR30" s="61">
        <f t="shared" si="7"/>
        <v>1</v>
      </c>
      <c r="BS30" s="61">
        <f t="shared" si="8"/>
        <v>1</v>
      </c>
      <c r="BT30" s="61">
        <f t="shared" si="9"/>
        <v>1</v>
      </c>
      <c r="BU30" s="61">
        <f t="shared" si="10"/>
        <v>7</v>
      </c>
      <c r="BV30" s="61"/>
      <c r="BW30" s="61">
        <f t="shared" si="11"/>
        <v>1</v>
      </c>
      <c r="BX30" s="61">
        <f t="shared" si="12"/>
        <v>1</v>
      </c>
      <c r="BY30" s="61">
        <f t="shared" si="13"/>
        <v>1</v>
      </c>
      <c r="BZ30" s="61">
        <f t="shared" si="14"/>
        <v>1</v>
      </c>
      <c r="CA30" s="61">
        <f t="shared" si="15"/>
        <v>1</v>
      </c>
      <c r="CB30" s="61">
        <f t="shared" si="16"/>
        <v>1</v>
      </c>
      <c r="CC30" s="61">
        <f t="shared" si="17"/>
        <v>6</v>
      </c>
      <c r="CD30" s="61"/>
      <c r="CE30" s="61">
        <f t="shared" si="18"/>
        <v>1</v>
      </c>
      <c r="CF30" s="61">
        <f t="shared" si="19"/>
        <v>1</v>
      </c>
      <c r="CG30" s="61">
        <f t="shared" si="20"/>
        <v>1</v>
      </c>
      <c r="CH30" s="61">
        <f t="shared" si="21"/>
        <v>1</v>
      </c>
      <c r="CI30" s="61">
        <f t="shared" si="22"/>
        <v>1</v>
      </c>
      <c r="CJ30" s="61">
        <f t="shared" si="23"/>
        <v>5</v>
      </c>
      <c r="CK30" s="61"/>
      <c r="CL30" s="61">
        <f t="shared" si="24"/>
        <v>1</v>
      </c>
      <c r="CM30" s="61">
        <f t="shared" si="25"/>
        <v>1</v>
      </c>
      <c r="CN30" s="61">
        <f t="shared" si="26"/>
        <v>1</v>
      </c>
      <c r="CO30" s="61">
        <f t="shared" si="27"/>
        <v>1</v>
      </c>
      <c r="CP30" s="61">
        <f t="shared" si="28"/>
        <v>4</v>
      </c>
      <c r="CQ30" s="61"/>
      <c r="CR30" s="61">
        <f t="shared" si="29"/>
        <v>1</v>
      </c>
      <c r="CS30" s="61">
        <f t="shared" si="30"/>
        <v>1</v>
      </c>
      <c r="CT30" s="61">
        <f t="shared" si="31"/>
        <v>1</v>
      </c>
      <c r="CU30" s="61">
        <f t="shared" si="32"/>
        <v>3</v>
      </c>
      <c r="CV30" s="61"/>
      <c r="CW30" s="61">
        <f t="shared" si="33"/>
        <v>1</v>
      </c>
      <c r="CX30" s="61">
        <f t="shared" si="34"/>
        <v>1</v>
      </c>
      <c r="CY30" s="61">
        <f t="shared" si="35"/>
        <v>2</v>
      </c>
      <c r="CZ30" s="61"/>
      <c r="DA30" s="61">
        <f t="shared" si="36"/>
        <v>1</v>
      </c>
      <c r="DB30" s="66"/>
      <c r="DC30" s="53" t="s">
        <v>32</v>
      </c>
      <c r="DD30" s="67" t="e">
        <f>SUM('SA 2015 Gruppe 5'!#REF!-'SA 2015 Gruppe 5'!#REF!)</f>
        <v>#REF!</v>
      </c>
      <c r="DE30" s="54" t="s">
        <v>24</v>
      </c>
      <c r="DF30" s="55" t="s">
        <v>33</v>
      </c>
      <c r="DG30" s="56" t="s">
        <v>34</v>
      </c>
      <c r="DH30" s="68" t="s">
        <v>35</v>
      </c>
    </row>
    <row r="31" spans="1:112" ht="18">
      <c r="A31" s="70"/>
      <c r="B31" s="79">
        <v>28</v>
      </c>
      <c r="C31" s="4">
        <v>28</v>
      </c>
      <c r="D31" s="74"/>
      <c r="E31" s="51"/>
      <c r="F31" s="51"/>
      <c r="G31" s="51"/>
      <c r="H31" s="51"/>
      <c r="I31" s="51"/>
      <c r="J31" s="52"/>
      <c r="K31" s="52"/>
      <c r="L31" s="82">
        <f t="shared" si="1"/>
        <v>0</v>
      </c>
      <c r="M31" s="81" t="e">
        <f t="shared" si="0"/>
        <v>#DIV/0!</v>
      </c>
      <c r="N31" s="94">
        <f t="shared" si="2"/>
        <v>0</v>
      </c>
      <c r="BM31" s="61"/>
      <c r="BN31" s="61">
        <f t="shared" si="3"/>
        <v>1</v>
      </c>
      <c r="BO31" s="61">
        <f t="shared" si="4"/>
        <v>1</v>
      </c>
      <c r="BP31" s="61">
        <f t="shared" si="5"/>
        <v>1</v>
      </c>
      <c r="BQ31" s="61">
        <f t="shared" si="6"/>
        <v>1</v>
      </c>
      <c r="BR31" s="61">
        <f t="shared" si="7"/>
        <v>1</v>
      </c>
      <c r="BS31" s="61">
        <f t="shared" si="8"/>
        <v>1</v>
      </c>
      <c r="BT31" s="61">
        <f t="shared" si="9"/>
        <v>1</v>
      </c>
      <c r="BU31" s="61">
        <f t="shared" si="10"/>
        <v>7</v>
      </c>
      <c r="BV31" s="61"/>
      <c r="BW31" s="61">
        <f t="shared" si="11"/>
        <v>1</v>
      </c>
      <c r="BX31" s="61">
        <f t="shared" si="12"/>
        <v>1</v>
      </c>
      <c r="BY31" s="61">
        <f t="shared" si="13"/>
        <v>1</v>
      </c>
      <c r="BZ31" s="61">
        <f t="shared" si="14"/>
        <v>1</v>
      </c>
      <c r="CA31" s="61">
        <f t="shared" si="15"/>
        <v>1</v>
      </c>
      <c r="CB31" s="61">
        <f t="shared" si="16"/>
        <v>1</v>
      </c>
      <c r="CC31" s="61">
        <f t="shared" si="17"/>
        <v>6</v>
      </c>
      <c r="CD31" s="61"/>
      <c r="CE31" s="61">
        <f t="shared" si="18"/>
        <v>1</v>
      </c>
      <c r="CF31" s="61">
        <f t="shared" si="19"/>
        <v>1</v>
      </c>
      <c r="CG31" s="61">
        <f t="shared" si="20"/>
        <v>1</v>
      </c>
      <c r="CH31" s="61">
        <f t="shared" si="21"/>
        <v>1</v>
      </c>
      <c r="CI31" s="61">
        <f t="shared" si="22"/>
        <v>1</v>
      </c>
      <c r="CJ31" s="61">
        <f t="shared" si="23"/>
        <v>5</v>
      </c>
      <c r="CK31" s="61"/>
      <c r="CL31" s="61">
        <f t="shared" si="24"/>
        <v>1</v>
      </c>
      <c r="CM31" s="61">
        <f t="shared" si="25"/>
        <v>1</v>
      </c>
      <c r="CN31" s="61">
        <f t="shared" si="26"/>
        <v>1</v>
      </c>
      <c r="CO31" s="61">
        <f t="shared" si="27"/>
        <v>1</v>
      </c>
      <c r="CP31" s="61">
        <f t="shared" si="28"/>
        <v>4</v>
      </c>
      <c r="CQ31" s="61"/>
      <c r="CR31" s="61">
        <f t="shared" si="29"/>
        <v>1</v>
      </c>
      <c r="CS31" s="61">
        <f t="shared" si="30"/>
        <v>1</v>
      </c>
      <c r="CT31" s="61">
        <f t="shared" si="31"/>
        <v>1</v>
      </c>
      <c r="CU31" s="61">
        <f t="shared" si="32"/>
        <v>3</v>
      </c>
      <c r="CV31" s="61"/>
      <c r="CW31" s="61">
        <f t="shared" si="33"/>
        <v>1</v>
      </c>
      <c r="CX31" s="61">
        <f t="shared" si="34"/>
        <v>1</v>
      </c>
      <c r="CY31" s="61">
        <f t="shared" si="35"/>
        <v>2</v>
      </c>
      <c r="CZ31" s="61"/>
      <c r="DA31" s="61">
        <f t="shared" si="36"/>
        <v>1</v>
      </c>
      <c r="DB31" s="66"/>
      <c r="DC31" s="53" t="s">
        <v>32</v>
      </c>
      <c r="DD31" s="67" t="e">
        <f>SUM('SA 2015 Gruppe 5'!#REF!-'SA 2015 Gruppe 5'!#REF!)</f>
        <v>#REF!</v>
      </c>
      <c r="DE31" s="54" t="s">
        <v>24</v>
      </c>
      <c r="DF31" s="55" t="s">
        <v>33</v>
      </c>
      <c r="DG31" s="56" t="s">
        <v>34</v>
      </c>
      <c r="DH31" s="68" t="s">
        <v>35</v>
      </c>
    </row>
    <row r="32" spans="1:112" ht="18">
      <c r="A32" s="70"/>
      <c r="B32" s="79">
        <v>29</v>
      </c>
      <c r="C32" s="75">
        <v>29</v>
      </c>
      <c r="D32" s="73"/>
      <c r="E32" s="49"/>
      <c r="F32" s="49"/>
      <c r="G32" s="49"/>
      <c r="H32" s="49"/>
      <c r="I32" s="49"/>
      <c r="J32" s="50"/>
      <c r="K32" s="50"/>
      <c r="L32" s="82">
        <f t="shared" si="1"/>
        <v>0</v>
      </c>
      <c r="M32" s="81" t="e">
        <f t="shared" si="0"/>
        <v>#DIV/0!</v>
      </c>
      <c r="N32" s="94">
        <f t="shared" si="2"/>
        <v>0</v>
      </c>
      <c r="BM32" s="61"/>
      <c r="BN32" s="61">
        <f t="shared" si="3"/>
        <v>1</v>
      </c>
      <c r="BO32" s="61">
        <f t="shared" si="4"/>
        <v>1</v>
      </c>
      <c r="BP32" s="61">
        <f t="shared" si="5"/>
        <v>1</v>
      </c>
      <c r="BQ32" s="61">
        <f t="shared" si="6"/>
        <v>1</v>
      </c>
      <c r="BR32" s="61">
        <f t="shared" si="7"/>
        <v>1</v>
      </c>
      <c r="BS32" s="61">
        <f t="shared" si="8"/>
        <v>1</v>
      </c>
      <c r="BT32" s="61">
        <f t="shared" si="9"/>
        <v>1</v>
      </c>
      <c r="BU32" s="61">
        <f t="shared" si="10"/>
        <v>7</v>
      </c>
      <c r="BV32" s="61"/>
      <c r="BW32" s="61">
        <f t="shared" si="11"/>
        <v>1</v>
      </c>
      <c r="BX32" s="61">
        <f t="shared" si="12"/>
        <v>1</v>
      </c>
      <c r="BY32" s="61">
        <f t="shared" si="13"/>
        <v>1</v>
      </c>
      <c r="BZ32" s="61">
        <f t="shared" si="14"/>
        <v>1</v>
      </c>
      <c r="CA32" s="61">
        <f t="shared" si="15"/>
        <v>1</v>
      </c>
      <c r="CB32" s="61">
        <f t="shared" si="16"/>
        <v>1</v>
      </c>
      <c r="CC32" s="61">
        <f t="shared" si="17"/>
        <v>6</v>
      </c>
      <c r="CD32" s="61"/>
      <c r="CE32" s="61">
        <f t="shared" si="18"/>
        <v>1</v>
      </c>
      <c r="CF32" s="61">
        <f t="shared" si="19"/>
        <v>1</v>
      </c>
      <c r="CG32" s="61">
        <f t="shared" si="20"/>
        <v>1</v>
      </c>
      <c r="CH32" s="61">
        <f t="shared" si="21"/>
        <v>1</v>
      </c>
      <c r="CI32" s="61">
        <f t="shared" si="22"/>
        <v>1</v>
      </c>
      <c r="CJ32" s="61">
        <f t="shared" si="23"/>
        <v>5</v>
      </c>
      <c r="CK32" s="61"/>
      <c r="CL32" s="61">
        <f t="shared" si="24"/>
        <v>1</v>
      </c>
      <c r="CM32" s="61">
        <f t="shared" si="25"/>
        <v>1</v>
      </c>
      <c r="CN32" s="61">
        <f t="shared" si="26"/>
        <v>1</v>
      </c>
      <c r="CO32" s="61">
        <f t="shared" si="27"/>
        <v>1</v>
      </c>
      <c r="CP32" s="61">
        <f t="shared" si="28"/>
        <v>4</v>
      </c>
      <c r="CQ32" s="61"/>
      <c r="CR32" s="61">
        <f t="shared" si="29"/>
        <v>1</v>
      </c>
      <c r="CS32" s="61">
        <f t="shared" si="30"/>
        <v>1</v>
      </c>
      <c r="CT32" s="61">
        <f t="shared" si="31"/>
        <v>1</v>
      </c>
      <c r="CU32" s="61">
        <f t="shared" si="32"/>
        <v>3</v>
      </c>
      <c r="CV32" s="61"/>
      <c r="CW32" s="61">
        <f t="shared" si="33"/>
        <v>1</v>
      </c>
      <c r="CX32" s="61">
        <f t="shared" si="34"/>
        <v>1</v>
      </c>
      <c r="CY32" s="61">
        <f t="shared" si="35"/>
        <v>2</v>
      </c>
      <c r="CZ32" s="61"/>
      <c r="DA32" s="61">
        <f t="shared" si="36"/>
        <v>1</v>
      </c>
      <c r="DB32" s="66"/>
      <c r="DC32" s="53" t="s">
        <v>32</v>
      </c>
      <c r="DD32" s="67" t="e">
        <f>SUM('SA 2015 Gruppe 5'!#REF!-'SA 2015 Gruppe 5'!#REF!)</f>
        <v>#REF!</v>
      </c>
      <c r="DE32" s="54" t="s">
        <v>24</v>
      </c>
      <c r="DF32" s="55" t="s">
        <v>33</v>
      </c>
      <c r="DG32" s="56" t="s">
        <v>34</v>
      </c>
      <c r="DH32" s="68" t="s">
        <v>35</v>
      </c>
    </row>
    <row r="33" spans="1:112" ht="18">
      <c r="A33" s="70"/>
      <c r="B33" s="79">
        <v>30</v>
      </c>
      <c r="C33" s="4">
        <v>30</v>
      </c>
      <c r="D33" s="74"/>
      <c r="E33" s="51"/>
      <c r="F33" s="51"/>
      <c r="G33" s="51"/>
      <c r="H33" s="51"/>
      <c r="I33" s="51"/>
      <c r="J33" s="52"/>
      <c r="K33" s="52"/>
      <c r="L33" s="82">
        <f t="shared" si="1"/>
        <v>0</v>
      </c>
      <c r="M33" s="81" t="e">
        <f t="shared" si="0"/>
        <v>#DIV/0!</v>
      </c>
      <c r="N33" s="94">
        <f t="shared" si="2"/>
        <v>0</v>
      </c>
      <c r="BM33" s="61"/>
      <c r="BN33" s="61">
        <f t="shared" si="3"/>
        <v>1</v>
      </c>
      <c r="BO33" s="61">
        <f t="shared" si="4"/>
        <v>1</v>
      </c>
      <c r="BP33" s="61">
        <f t="shared" si="5"/>
        <v>1</v>
      </c>
      <c r="BQ33" s="61">
        <f t="shared" si="6"/>
        <v>1</v>
      </c>
      <c r="BR33" s="61">
        <f t="shared" si="7"/>
        <v>1</v>
      </c>
      <c r="BS33" s="61">
        <f t="shared" si="8"/>
        <v>1</v>
      </c>
      <c r="BT33" s="61">
        <f t="shared" si="9"/>
        <v>1</v>
      </c>
      <c r="BU33" s="61">
        <f t="shared" si="10"/>
        <v>7</v>
      </c>
      <c r="BV33" s="61"/>
      <c r="BW33" s="61">
        <f t="shared" si="11"/>
        <v>1</v>
      </c>
      <c r="BX33" s="61">
        <f t="shared" si="12"/>
        <v>1</v>
      </c>
      <c r="BY33" s="61">
        <f t="shared" si="13"/>
        <v>1</v>
      </c>
      <c r="BZ33" s="61">
        <f t="shared" si="14"/>
        <v>1</v>
      </c>
      <c r="CA33" s="61">
        <f t="shared" si="15"/>
        <v>1</v>
      </c>
      <c r="CB33" s="61">
        <f t="shared" si="16"/>
        <v>1</v>
      </c>
      <c r="CC33" s="61">
        <f t="shared" si="17"/>
        <v>6</v>
      </c>
      <c r="CD33" s="61"/>
      <c r="CE33" s="61">
        <f t="shared" si="18"/>
        <v>1</v>
      </c>
      <c r="CF33" s="61">
        <f t="shared" si="19"/>
        <v>1</v>
      </c>
      <c r="CG33" s="61">
        <f t="shared" si="20"/>
        <v>1</v>
      </c>
      <c r="CH33" s="61">
        <f t="shared" si="21"/>
        <v>1</v>
      </c>
      <c r="CI33" s="61">
        <f t="shared" si="22"/>
        <v>1</v>
      </c>
      <c r="CJ33" s="61">
        <f t="shared" si="23"/>
        <v>5</v>
      </c>
      <c r="CK33" s="61"/>
      <c r="CL33" s="61">
        <f t="shared" si="24"/>
        <v>1</v>
      </c>
      <c r="CM33" s="61">
        <f t="shared" si="25"/>
        <v>1</v>
      </c>
      <c r="CN33" s="61">
        <f t="shared" si="26"/>
        <v>1</v>
      </c>
      <c r="CO33" s="61">
        <f t="shared" si="27"/>
        <v>1</v>
      </c>
      <c r="CP33" s="61">
        <f t="shared" si="28"/>
        <v>4</v>
      </c>
      <c r="CQ33" s="61"/>
      <c r="CR33" s="61">
        <f t="shared" si="29"/>
        <v>1</v>
      </c>
      <c r="CS33" s="61">
        <f t="shared" si="30"/>
        <v>1</v>
      </c>
      <c r="CT33" s="61">
        <f t="shared" si="31"/>
        <v>1</v>
      </c>
      <c r="CU33" s="61">
        <f t="shared" si="32"/>
        <v>3</v>
      </c>
      <c r="CV33" s="61"/>
      <c r="CW33" s="61">
        <f t="shared" si="33"/>
        <v>1</v>
      </c>
      <c r="CX33" s="61">
        <f t="shared" si="34"/>
        <v>1</v>
      </c>
      <c r="CY33" s="61">
        <f t="shared" si="35"/>
        <v>2</v>
      </c>
      <c r="CZ33" s="61"/>
      <c r="DA33" s="61">
        <f t="shared" si="36"/>
        <v>1</v>
      </c>
      <c r="DB33" s="66"/>
      <c r="DC33" s="53" t="s">
        <v>32</v>
      </c>
      <c r="DD33" s="67" t="e">
        <f>SUM('SA 2015 Gruppe 5'!#REF!-'SA 2015 Gruppe 5'!#REF!)</f>
        <v>#REF!</v>
      </c>
      <c r="DE33" s="54" t="s">
        <v>24</v>
      </c>
      <c r="DF33" s="55" t="s">
        <v>33</v>
      </c>
      <c r="DG33" s="56" t="s">
        <v>34</v>
      </c>
      <c r="DH33" s="68" t="s">
        <v>35</v>
      </c>
    </row>
    <row r="34" spans="1:112" ht="18">
      <c r="A34" s="70"/>
      <c r="B34" s="79">
        <v>31</v>
      </c>
      <c r="C34" s="75">
        <v>31</v>
      </c>
      <c r="D34" s="73"/>
      <c r="E34" s="49"/>
      <c r="F34" s="49"/>
      <c r="G34" s="49"/>
      <c r="H34" s="49"/>
      <c r="I34" s="49"/>
      <c r="J34" s="50"/>
      <c r="K34" s="50"/>
      <c r="L34" s="82">
        <f t="shared" si="1"/>
        <v>0</v>
      </c>
      <c r="M34" s="81" t="e">
        <f t="shared" si="0"/>
        <v>#DIV/0!</v>
      </c>
      <c r="N34" s="94">
        <f t="shared" si="2"/>
        <v>0</v>
      </c>
      <c r="BM34" s="61"/>
      <c r="BN34" s="61">
        <f t="shared" si="3"/>
        <v>1</v>
      </c>
      <c r="BO34" s="61">
        <f t="shared" si="4"/>
        <v>1</v>
      </c>
      <c r="BP34" s="61">
        <f t="shared" si="5"/>
        <v>1</v>
      </c>
      <c r="BQ34" s="61">
        <f t="shared" si="6"/>
        <v>1</v>
      </c>
      <c r="BR34" s="61">
        <f t="shared" si="7"/>
        <v>1</v>
      </c>
      <c r="BS34" s="61">
        <f t="shared" si="8"/>
        <v>1</v>
      </c>
      <c r="BT34" s="61">
        <f t="shared" si="9"/>
        <v>1</v>
      </c>
      <c r="BU34" s="61">
        <f t="shared" si="10"/>
        <v>7</v>
      </c>
      <c r="BV34" s="61"/>
      <c r="BW34" s="61">
        <f t="shared" si="11"/>
        <v>1</v>
      </c>
      <c r="BX34" s="61">
        <f t="shared" si="12"/>
        <v>1</v>
      </c>
      <c r="BY34" s="61">
        <f t="shared" si="13"/>
        <v>1</v>
      </c>
      <c r="BZ34" s="61">
        <f t="shared" si="14"/>
        <v>1</v>
      </c>
      <c r="CA34" s="61">
        <f t="shared" si="15"/>
        <v>1</v>
      </c>
      <c r="CB34" s="61">
        <f t="shared" si="16"/>
        <v>1</v>
      </c>
      <c r="CC34" s="61">
        <f t="shared" si="17"/>
        <v>6</v>
      </c>
      <c r="CD34" s="61"/>
      <c r="CE34" s="61">
        <f t="shared" si="18"/>
        <v>1</v>
      </c>
      <c r="CF34" s="61">
        <f t="shared" si="19"/>
        <v>1</v>
      </c>
      <c r="CG34" s="61">
        <f t="shared" si="20"/>
        <v>1</v>
      </c>
      <c r="CH34" s="61">
        <f t="shared" si="21"/>
        <v>1</v>
      </c>
      <c r="CI34" s="61">
        <f t="shared" si="22"/>
        <v>1</v>
      </c>
      <c r="CJ34" s="61">
        <f t="shared" si="23"/>
        <v>5</v>
      </c>
      <c r="CK34" s="61"/>
      <c r="CL34" s="61">
        <f t="shared" si="24"/>
        <v>1</v>
      </c>
      <c r="CM34" s="61">
        <f t="shared" si="25"/>
        <v>1</v>
      </c>
      <c r="CN34" s="61">
        <f t="shared" si="26"/>
        <v>1</v>
      </c>
      <c r="CO34" s="61">
        <f t="shared" si="27"/>
        <v>1</v>
      </c>
      <c r="CP34" s="61">
        <f t="shared" si="28"/>
        <v>4</v>
      </c>
      <c r="CQ34" s="61"/>
      <c r="CR34" s="61">
        <f t="shared" si="29"/>
        <v>1</v>
      </c>
      <c r="CS34" s="61">
        <f t="shared" si="30"/>
        <v>1</v>
      </c>
      <c r="CT34" s="61">
        <f t="shared" si="31"/>
        <v>1</v>
      </c>
      <c r="CU34" s="61">
        <f t="shared" si="32"/>
        <v>3</v>
      </c>
      <c r="CV34" s="61"/>
      <c r="CW34" s="61">
        <f t="shared" si="33"/>
        <v>1</v>
      </c>
      <c r="CX34" s="61">
        <f t="shared" si="34"/>
        <v>1</v>
      </c>
      <c r="CY34" s="61">
        <f t="shared" si="35"/>
        <v>2</v>
      </c>
      <c r="CZ34" s="61"/>
      <c r="DA34" s="61">
        <f t="shared" si="36"/>
        <v>1</v>
      </c>
      <c r="DB34" s="66"/>
      <c r="DC34" s="53" t="s">
        <v>32</v>
      </c>
      <c r="DD34" s="67" t="e">
        <f>SUM('SA 2015 Gruppe 5'!#REF!-'SA 2015 Gruppe 5'!#REF!)</f>
        <v>#REF!</v>
      </c>
      <c r="DE34" s="54" t="s">
        <v>24</v>
      </c>
      <c r="DF34" s="55" t="s">
        <v>33</v>
      </c>
      <c r="DG34" s="56" t="s">
        <v>34</v>
      </c>
      <c r="DH34" s="68" t="s">
        <v>35</v>
      </c>
    </row>
    <row r="35" spans="1:112" ht="18">
      <c r="A35" s="70"/>
      <c r="B35" s="79">
        <v>32</v>
      </c>
      <c r="C35" s="4">
        <v>32</v>
      </c>
      <c r="D35" s="74"/>
      <c r="E35" s="51"/>
      <c r="F35" s="51"/>
      <c r="G35" s="51"/>
      <c r="H35" s="51"/>
      <c r="I35" s="51"/>
      <c r="J35" s="52"/>
      <c r="K35" s="52"/>
      <c r="L35" s="82">
        <f t="shared" si="1"/>
        <v>0</v>
      </c>
      <c r="M35" s="81" t="e">
        <f t="shared" si="0"/>
        <v>#DIV/0!</v>
      </c>
      <c r="N35" s="94">
        <f t="shared" si="2"/>
        <v>0</v>
      </c>
      <c r="BM35" s="61"/>
      <c r="BN35" s="61">
        <f t="shared" si="3"/>
        <v>1</v>
      </c>
      <c r="BO35" s="61">
        <f t="shared" si="4"/>
        <v>1</v>
      </c>
      <c r="BP35" s="61">
        <f t="shared" si="5"/>
        <v>1</v>
      </c>
      <c r="BQ35" s="61">
        <f t="shared" si="6"/>
        <v>1</v>
      </c>
      <c r="BR35" s="61">
        <f t="shared" si="7"/>
        <v>1</v>
      </c>
      <c r="BS35" s="61">
        <f t="shared" si="8"/>
        <v>1</v>
      </c>
      <c r="BT35" s="61">
        <f t="shared" si="9"/>
        <v>1</v>
      </c>
      <c r="BU35" s="61">
        <f t="shared" si="10"/>
        <v>7</v>
      </c>
      <c r="BV35" s="61"/>
      <c r="BW35" s="61">
        <f t="shared" si="11"/>
        <v>1</v>
      </c>
      <c r="BX35" s="61">
        <f t="shared" si="12"/>
        <v>1</v>
      </c>
      <c r="BY35" s="61">
        <f t="shared" si="13"/>
        <v>1</v>
      </c>
      <c r="BZ35" s="61">
        <f t="shared" si="14"/>
        <v>1</v>
      </c>
      <c r="CA35" s="61">
        <f t="shared" si="15"/>
        <v>1</v>
      </c>
      <c r="CB35" s="61">
        <f t="shared" si="16"/>
        <v>1</v>
      </c>
      <c r="CC35" s="61">
        <f t="shared" si="17"/>
        <v>6</v>
      </c>
      <c r="CD35" s="61"/>
      <c r="CE35" s="61">
        <f t="shared" si="18"/>
        <v>1</v>
      </c>
      <c r="CF35" s="61">
        <f t="shared" si="19"/>
        <v>1</v>
      </c>
      <c r="CG35" s="61">
        <f t="shared" si="20"/>
        <v>1</v>
      </c>
      <c r="CH35" s="61">
        <f t="shared" si="21"/>
        <v>1</v>
      </c>
      <c r="CI35" s="61">
        <f t="shared" si="22"/>
        <v>1</v>
      </c>
      <c r="CJ35" s="61">
        <f t="shared" si="23"/>
        <v>5</v>
      </c>
      <c r="CK35" s="61"/>
      <c r="CL35" s="61">
        <f t="shared" si="24"/>
        <v>1</v>
      </c>
      <c r="CM35" s="61">
        <f t="shared" si="25"/>
        <v>1</v>
      </c>
      <c r="CN35" s="61">
        <f t="shared" si="26"/>
        <v>1</v>
      </c>
      <c r="CO35" s="61">
        <f t="shared" si="27"/>
        <v>1</v>
      </c>
      <c r="CP35" s="61">
        <f t="shared" si="28"/>
        <v>4</v>
      </c>
      <c r="CQ35" s="61"/>
      <c r="CR35" s="61">
        <f t="shared" si="29"/>
        <v>1</v>
      </c>
      <c r="CS35" s="61">
        <f t="shared" si="30"/>
        <v>1</v>
      </c>
      <c r="CT35" s="61">
        <f t="shared" si="31"/>
        <v>1</v>
      </c>
      <c r="CU35" s="61">
        <f t="shared" si="32"/>
        <v>3</v>
      </c>
      <c r="CV35" s="61"/>
      <c r="CW35" s="61">
        <f t="shared" si="33"/>
        <v>1</v>
      </c>
      <c r="CX35" s="61">
        <f t="shared" si="34"/>
        <v>1</v>
      </c>
      <c r="CY35" s="61">
        <f t="shared" si="35"/>
        <v>2</v>
      </c>
      <c r="CZ35" s="61"/>
      <c r="DA35" s="61">
        <f t="shared" si="36"/>
        <v>1</v>
      </c>
      <c r="DB35" s="66"/>
      <c r="DC35" s="53" t="s">
        <v>32</v>
      </c>
      <c r="DD35" s="67" t="e">
        <f>SUM('SA 2015 Gruppe 5'!#REF!-'SA 2015 Gruppe 5'!#REF!)</f>
        <v>#REF!</v>
      </c>
      <c r="DE35" s="54" t="s">
        <v>24</v>
      </c>
      <c r="DF35" s="55" t="s">
        <v>33</v>
      </c>
      <c r="DG35" s="56" t="s">
        <v>34</v>
      </c>
      <c r="DH35" s="68" t="s">
        <v>35</v>
      </c>
    </row>
    <row r="36" spans="1:112" ht="18">
      <c r="A36" s="70"/>
      <c r="B36" s="79">
        <v>33</v>
      </c>
      <c r="C36" s="75">
        <v>33</v>
      </c>
      <c r="D36" s="73"/>
      <c r="E36" s="49"/>
      <c r="F36" s="49"/>
      <c r="G36" s="49"/>
      <c r="H36" s="49"/>
      <c r="I36" s="49"/>
      <c r="J36" s="50"/>
      <c r="K36" s="50"/>
      <c r="L36" s="82">
        <f aca="true" t="shared" si="37" ref="L36:L53">SUM(D36:I36)</f>
        <v>0</v>
      </c>
      <c r="M36" s="81" t="e">
        <f aca="true" t="shared" si="38" ref="M36:M53">AVERAGE(D36:K36)</f>
        <v>#DIV/0!</v>
      </c>
      <c r="N36" s="94">
        <f aca="true" t="shared" si="39" ref="N36:N53">IF(BU36=7,D36,IF(CC36=6,E36,IF(CJ36=5,F36,IF(CP36=4,G36,IF(CU36=3,H36,IF(CY36=2,I36,IF(DA36=1,J36,K36)))))))</f>
        <v>0</v>
      </c>
      <c r="BM36" s="61"/>
      <c r="BN36" s="61">
        <f t="shared" si="3"/>
        <v>1</v>
      </c>
      <c r="BO36" s="61">
        <f t="shared" si="4"/>
        <v>1</v>
      </c>
      <c r="BP36" s="61">
        <f t="shared" si="5"/>
        <v>1</v>
      </c>
      <c r="BQ36" s="61">
        <f t="shared" si="6"/>
        <v>1</v>
      </c>
      <c r="BR36" s="61">
        <f t="shared" si="7"/>
        <v>1</v>
      </c>
      <c r="BS36" s="61">
        <f t="shared" si="8"/>
        <v>1</v>
      </c>
      <c r="BT36" s="61">
        <f t="shared" si="9"/>
        <v>1</v>
      </c>
      <c r="BU36" s="61">
        <f t="shared" si="10"/>
        <v>7</v>
      </c>
      <c r="BV36" s="61"/>
      <c r="BW36" s="61">
        <f t="shared" si="11"/>
        <v>1</v>
      </c>
      <c r="BX36" s="61">
        <f t="shared" si="12"/>
        <v>1</v>
      </c>
      <c r="BY36" s="61">
        <f t="shared" si="13"/>
        <v>1</v>
      </c>
      <c r="BZ36" s="61">
        <f t="shared" si="14"/>
        <v>1</v>
      </c>
      <c r="CA36" s="61">
        <f t="shared" si="15"/>
        <v>1</v>
      </c>
      <c r="CB36" s="61">
        <f t="shared" si="16"/>
        <v>1</v>
      </c>
      <c r="CC36" s="61">
        <f t="shared" si="17"/>
        <v>6</v>
      </c>
      <c r="CD36" s="61"/>
      <c r="CE36" s="61">
        <f t="shared" si="18"/>
        <v>1</v>
      </c>
      <c r="CF36" s="61">
        <f t="shared" si="19"/>
        <v>1</v>
      </c>
      <c r="CG36" s="61">
        <f t="shared" si="20"/>
        <v>1</v>
      </c>
      <c r="CH36" s="61">
        <f t="shared" si="21"/>
        <v>1</v>
      </c>
      <c r="CI36" s="61">
        <f t="shared" si="22"/>
        <v>1</v>
      </c>
      <c r="CJ36" s="61">
        <f t="shared" si="23"/>
        <v>5</v>
      </c>
      <c r="CK36" s="61"/>
      <c r="CL36" s="61">
        <f t="shared" si="24"/>
        <v>1</v>
      </c>
      <c r="CM36" s="61">
        <f t="shared" si="25"/>
        <v>1</v>
      </c>
      <c r="CN36" s="61">
        <f t="shared" si="26"/>
        <v>1</v>
      </c>
      <c r="CO36" s="61">
        <f t="shared" si="27"/>
        <v>1</v>
      </c>
      <c r="CP36" s="61">
        <f t="shared" si="28"/>
        <v>4</v>
      </c>
      <c r="CQ36" s="61"/>
      <c r="CR36" s="61">
        <f t="shared" si="29"/>
        <v>1</v>
      </c>
      <c r="CS36" s="61">
        <f t="shared" si="30"/>
        <v>1</v>
      </c>
      <c r="CT36" s="61">
        <f t="shared" si="31"/>
        <v>1</v>
      </c>
      <c r="CU36" s="61">
        <f t="shared" si="32"/>
        <v>3</v>
      </c>
      <c r="CV36" s="61"/>
      <c r="CW36" s="61">
        <f t="shared" si="33"/>
        <v>1</v>
      </c>
      <c r="CX36" s="61">
        <f t="shared" si="34"/>
        <v>1</v>
      </c>
      <c r="CY36" s="61">
        <f t="shared" si="35"/>
        <v>2</v>
      </c>
      <c r="CZ36" s="61"/>
      <c r="DA36" s="61">
        <f t="shared" si="36"/>
        <v>1</v>
      </c>
      <c r="DB36" s="66"/>
      <c r="DC36" s="53" t="s">
        <v>32</v>
      </c>
      <c r="DD36" s="67" t="e">
        <f>SUM('SA 2015 Gruppe 5'!#REF!-'SA 2015 Gruppe 5'!#REF!)</f>
        <v>#REF!</v>
      </c>
      <c r="DE36" s="54" t="s">
        <v>24</v>
      </c>
      <c r="DF36" s="55" t="s">
        <v>33</v>
      </c>
      <c r="DG36" s="56" t="s">
        <v>34</v>
      </c>
      <c r="DH36" s="68" t="s">
        <v>35</v>
      </c>
    </row>
    <row r="37" spans="1:112" ht="18">
      <c r="A37" s="70"/>
      <c r="B37" s="79">
        <v>34</v>
      </c>
      <c r="C37" s="4">
        <v>34</v>
      </c>
      <c r="D37" s="74"/>
      <c r="E37" s="51"/>
      <c r="F37" s="51"/>
      <c r="G37" s="51"/>
      <c r="H37" s="51"/>
      <c r="I37" s="51"/>
      <c r="J37" s="52"/>
      <c r="K37" s="52"/>
      <c r="L37" s="82">
        <f t="shared" si="37"/>
        <v>0</v>
      </c>
      <c r="M37" s="81" t="e">
        <f t="shared" si="38"/>
        <v>#DIV/0!</v>
      </c>
      <c r="N37" s="94">
        <f t="shared" si="39"/>
        <v>0</v>
      </c>
      <c r="BM37" s="61"/>
      <c r="BN37" s="61">
        <f t="shared" si="3"/>
        <v>1</v>
      </c>
      <c r="BO37" s="61">
        <f t="shared" si="4"/>
        <v>1</v>
      </c>
      <c r="BP37" s="61">
        <f t="shared" si="5"/>
        <v>1</v>
      </c>
      <c r="BQ37" s="61">
        <f t="shared" si="6"/>
        <v>1</v>
      </c>
      <c r="BR37" s="61">
        <f t="shared" si="7"/>
        <v>1</v>
      </c>
      <c r="BS37" s="61">
        <f t="shared" si="8"/>
        <v>1</v>
      </c>
      <c r="BT37" s="61">
        <f t="shared" si="9"/>
        <v>1</v>
      </c>
      <c r="BU37" s="61">
        <f t="shared" si="10"/>
        <v>7</v>
      </c>
      <c r="BV37" s="61"/>
      <c r="BW37" s="61">
        <f t="shared" si="11"/>
        <v>1</v>
      </c>
      <c r="BX37" s="61">
        <f t="shared" si="12"/>
        <v>1</v>
      </c>
      <c r="BY37" s="61">
        <f t="shared" si="13"/>
        <v>1</v>
      </c>
      <c r="BZ37" s="61">
        <f t="shared" si="14"/>
        <v>1</v>
      </c>
      <c r="CA37" s="61">
        <f t="shared" si="15"/>
        <v>1</v>
      </c>
      <c r="CB37" s="61">
        <f t="shared" si="16"/>
        <v>1</v>
      </c>
      <c r="CC37" s="61">
        <f t="shared" si="17"/>
        <v>6</v>
      </c>
      <c r="CD37" s="61"/>
      <c r="CE37" s="61">
        <f t="shared" si="18"/>
        <v>1</v>
      </c>
      <c r="CF37" s="61">
        <f t="shared" si="19"/>
        <v>1</v>
      </c>
      <c r="CG37" s="61">
        <f t="shared" si="20"/>
        <v>1</v>
      </c>
      <c r="CH37" s="61">
        <f t="shared" si="21"/>
        <v>1</v>
      </c>
      <c r="CI37" s="61">
        <f t="shared" si="22"/>
        <v>1</v>
      </c>
      <c r="CJ37" s="61">
        <f t="shared" si="23"/>
        <v>5</v>
      </c>
      <c r="CK37" s="61"/>
      <c r="CL37" s="61">
        <f t="shared" si="24"/>
        <v>1</v>
      </c>
      <c r="CM37" s="61">
        <f t="shared" si="25"/>
        <v>1</v>
      </c>
      <c r="CN37" s="61">
        <f t="shared" si="26"/>
        <v>1</v>
      </c>
      <c r="CO37" s="61">
        <f t="shared" si="27"/>
        <v>1</v>
      </c>
      <c r="CP37" s="61">
        <f t="shared" si="28"/>
        <v>4</v>
      </c>
      <c r="CQ37" s="61"/>
      <c r="CR37" s="61">
        <f t="shared" si="29"/>
        <v>1</v>
      </c>
      <c r="CS37" s="61">
        <f t="shared" si="30"/>
        <v>1</v>
      </c>
      <c r="CT37" s="61">
        <f t="shared" si="31"/>
        <v>1</v>
      </c>
      <c r="CU37" s="61">
        <f t="shared" si="32"/>
        <v>3</v>
      </c>
      <c r="CV37" s="61"/>
      <c r="CW37" s="61">
        <f t="shared" si="33"/>
        <v>1</v>
      </c>
      <c r="CX37" s="61">
        <f t="shared" si="34"/>
        <v>1</v>
      </c>
      <c r="CY37" s="61">
        <f t="shared" si="35"/>
        <v>2</v>
      </c>
      <c r="CZ37" s="61"/>
      <c r="DA37" s="61">
        <f t="shared" si="36"/>
        <v>1</v>
      </c>
      <c r="DB37" s="66"/>
      <c r="DC37" s="53" t="s">
        <v>32</v>
      </c>
      <c r="DD37" s="67" t="e">
        <f>SUM('SA 2015 Gruppe 5'!#REF!-'SA 2015 Gruppe 5'!#REF!)</f>
        <v>#REF!</v>
      </c>
      <c r="DE37" s="54" t="s">
        <v>24</v>
      </c>
      <c r="DF37" s="55" t="s">
        <v>33</v>
      </c>
      <c r="DG37" s="56" t="s">
        <v>34</v>
      </c>
      <c r="DH37" s="68" t="s">
        <v>35</v>
      </c>
    </row>
    <row r="38" spans="1:112" ht="18">
      <c r="A38" s="70"/>
      <c r="B38" s="79">
        <v>35</v>
      </c>
      <c r="C38" s="75">
        <v>35</v>
      </c>
      <c r="D38" s="73"/>
      <c r="E38" s="49"/>
      <c r="F38" s="49"/>
      <c r="G38" s="49"/>
      <c r="H38" s="49"/>
      <c r="I38" s="49"/>
      <c r="J38" s="50"/>
      <c r="K38" s="50"/>
      <c r="L38" s="82">
        <f t="shared" si="37"/>
        <v>0</v>
      </c>
      <c r="M38" s="81" t="e">
        <f t="shared" si="38"/>
        <v>#DIV/0!</v>
      </c>
      <c r="N38" s="94">
        <f t="shared" si="39"/>
        <v>0</v>
      </c>
      <c r="BM38" s="61"/>
      <c r="BN38" s="61">
        <f t="shared" si="3"/>
        <v>1</v>
      </c>
      <c r="BO38" s="61">
        <f t="shared" si="4"/>
        <v>1</v>
      </c>
      <c r="BP38" s="61">
        <f t="shared" si="5"/>
        <v>1</v>
      </c>
      <c r="BQ38" s="61">
        <f t="shared" si="6"/>
        <v>1</v>
      </c>
      <c r="BR38" s="61">
        <f t="shared" si="7"/>
        <v>1</v>
      </c>
      <c r="BS38" s="61">
        <f t="shared" si="8"/>
        <v>1</v>
      </c>
      <c r="BT38" s="61">
        <f t="shared" si="9"/>
        <v>1</v>
      </c>
      <c r="BU38" s="61">
        <f t="shared" si="10"/>
        <v>7</v>
      </c>
      <c r="BV38" s="61"/>
      <c r="BW38" s="61">
        <f t="shared" si="11"/>
        <v>1</v>
      </c>
      <c r="BX38" s="61">
        <f t="shared" si="12"/>
        <v>1</v>
      </c>
      <c r="BY38" s="61">
        <f t="shared" si="13"/>
        <v>1</v>
      </c>
      <c r="BZ38" s="61">
        <f t="shared" si="14"/>
        <v>1</v>
      </c>
      <c r="CA38" s="61">
        <f t="shared" si="15"/>
        <v>1</v>
      </c>
      <c r="CB38" s="61">
        <f t="shared" si="16"/>
        <v>1</v>
      </c>
      <c r="CC38" s="61">
        <f t="shared" si="17"/>
        <v>6</v>
      </c>
      <c r="CD38" s="61"/>
      <c r="CE38" s="61">
        <f t="shared" si="18"/>
        <v>1</v>
      </c>
      <c r="CF38" s="61">
        <f t="shared" si="19"/>
        <v>1</v>
      </c>
      <c r="CG38" s="61">
        <f t="shared" si="20"/>
        <v>1</v>
      </c>
      <c r="CH38" s="61">
        <f t="shared" si="21"/>
        <v>1</v>
      </c>
      <c r="CI38" s="61">
        <f t="shared" si="22"/>
        <v>1</v>
      </c>
      <c r="CJ38" s="61">
        <f t="shared" si="23"/>
        <v>5</v>
      </c>
      <c r="CK38" s="61"/>
      <c r="CL38" s="61">
        <f t="shared" si="24"/>
        <v>1</v>
      </c>
      <c r="CM38" s="61">
        <f t="shared" si="25"/>
        <v>1</v>
      </c>
      <c r="CN38" s="61">
        <f t="shared" si="26"/>
        <v>1</v>
      </c>
      <c r="CO38" s="61">
        <f t="shared" si="27"/>
        <v>1</v>
      </c>
      <c r="CP38" s="61">
        <f t="shared" si="28"/>
        <v>4</v>
      </c>
      <c r="CQ38" s="61"/>
      <c r="CR38" s="61">
        <f t="shared" si="29"/>
        <v>1</v>
      </c>
      <c r="CS38" s="61">
        <f t="shared" si="30"/>
        <v>1</v>
      </c>
      <c r="CT38" s="61">
        <f t="shared" si="31"/>
        <v>1</v>
      </c>
      <c r="CU38" s="61">
        <f t="shared" si="32"/>
        <v>3</v>
      </c>
      <c r="CV38" s="61"/>
      <c r="CW38" s="61">
        <f t="shared" si="33"/>
        <v>1</v>
      </c>
      <c r="CX38" s="61">
        <f t="shared" si="34"/>
        <v>1</v>
      </c>
      <c r="CY38" s="61">
        <f t="shared" si="35"/>
        <v>2</v>
      </c>
      <c r="CZ38" s="61"/>
      <c r="DA38" s="61">
        <f t="shared" si="36"/>
        <v>1</v>
      </c>
      <c r="DB38" s="66"/>
      <c r="DC38" s="53" t="s">
        <v>32</v>
      </c>
      <c r="DD38" s="67" t="e">
        <f>SUM('SA 2015 Gruppe 5'!#REF!-'SA 2015 Gruppe 5'!#REF!)</f>
        <v>#REF!</v>
      </c>
      <c r="DE38" s="54" t="s">
        <v>24</v>
      </c>
      <c r="DF38" s="55" t="s">
        <v>33</v>
      </c>
      <c r="DG38" s="56" t="s">
        <v>34</v>
      </c>
      <c r="DH38" s="68" t="s">
        <v>35</v>
      </c>
    </row>
    <row r="39" spans="1:112" ht="18">
      <c r="A39" s="70"/>
      <c r="B39" s="79">
        <v>36</v>
      </c>
      <c r="C39" s="4">
        <v>36</v>
      </c>
      <c r="D39" s="74"/>
      <c r="E39" s="51"/>
      <c r="F39" s="51"/>
      <c r="G39" s="51"/>
      <c r="H39" s="51"/>
      <c r="I39" s="51"/>
      <c r="J39" s="52"/>
      <c r="K39" s="52"/>
      <c r="L39" s="82">
        <f t="shared" si="37"/>
        <v>0</v>
      </c>
      <c r="M39" s="81" t="e">
        <f t="shared" si="38"/>
        <v>#DIV/0!</v>
      </c>
      <c r="N39" s="94">
        <f t="shared" si="39"/>
        <v>0</v>
      </c>
      <c r="BM39" s="61"/>
      <c r="BN39" s="61">
        <f t="shared" si="3"/>
        <v>1</v>
      </c>
      <c r="BO39" s="61">
        <f t="shared" si="4"/>
        <v>1</v>
      </c>
      <c r="BP39" s="61">
        <f t="shared" si="5"/>
        <v>1</v>
      </c>
      <c r="BQ39" s="61">
        <f t="shared" si="6"/>
        <v>1</v>
      </c>
      <c r="BR39" s="61">
        <f t="shared" si="7"/>
        <v>1</v>
      </c>
      <c r="BS39" s="61">
        <f t="shared" si="8"/>
        <v>1</v>
      </c>
      <c r="BT39" s="61">
        <f t="shared" si="9"/>
        <v>1</v>
      </c>
      <c r="BU39" s="61">
        <f t="shared" si="10"/>
        <v>7</v>
      </c>
      <c r="BV39" s="61"/>
      <c r="BW39" s="61">
        <f t="shared" si="11"/>
        <v>1</v>
      </c>
      <c r="BX39" s="61">
        <f t="shared" si="12"/>
        <v>1</v>
      </c>
      <c r="BY39" s="61">
        <f t="shared" si="13"/>
        <v>1</v>
      </c>
      <c r="BZ39" s="61">
        <f t="shared" si="14"/>
        <v>1</v>
      </c>
      <c r="CA39" s="61">
        <f t="shared" si="15"/>
        <v>1</v>
      </c>
      <c r="CB39" s="61">
        <f t="shared" si="16"/>
        <v>1</v>
      </c>
      <c r="CC39" s="61">
        <f t="shared" si="17"/>
        <v>6</v>
      </c>
      <c r="CD39" s="61"/>
      <c r="CE39" s="61">
        <f t="shared" si="18"/>
        <v>1</v>
      </c>
      <c r="CF39" s="61">
        <f t="shared" si="19"/>
        <v>1</v>
      </c>
      <c r="CG39" s="61">
        <f t="shared" si="20"/>
        <v>1</v>
      </c>
      <c r="CH39" s="61">
        <f t="shared" si="21"/>
        <v>1</v>
      </c>
      <c r="CI39" s="61">
        <f t="shared" si="22"/>
        <v>1</v>
      </c>
      <c r="CJ39" s="61">
        <f t="shared" si="23"/>
        <v>5</v>
      </c>
      <c r="CK39" s="61"/>
      <c r="CL39" s="61">
        <f t="shared" si="24"/>
        <v>1</v>
      </c>
      <c r="CM39" s="61">
        <f t="shared" si="25"/>
        <v>1</v>
      </c>
      <c r="CN39" s="61">
        <f t="shared" si="26"/>
        <v>1</v>
      </c>
      <c r="CO39" s="61">
        <f t="shared" si="27"/>
        <v>1</v>
      </c>
      <c r="CP39" s="61">
        <f t="shared" si="28"/>
        <v>4</v>
      </c>
      <c r="CQ39" s="61"/>
      <c r="CR39" s="61">
        <f t="shared" si="29"/>
        <v>1</v>
      </c>
      <c r="CS39" s="61">
        <f t="shared" si="30"/>
        <v>1</v>
      </c>
      <c r="CT39" s="61">
        <f t="shared" si="31"/>
        <v>1</v>
      </c>
      <c r="CU39" s="61">
        <f t="shared" si="32"/>
        <v>3</v>
      </c>
      <c r="CV39" s="61"/>
      <c r="CW39" s="61">
        <f t="shared" si="33"/>
        <v>1</v>
      </c>
      <c r="CX39" s="61">
        <f t="shared" si="34"/>
        <v>1</v>
      </c>
      <c r="CY39" s="61">
        <f t="shared" si="35"/>
        <v>2</v>
      </c>
      <c r="CZ39" s="61"/>
      <c r="DA39" s="61">
        <f t="shared" si="36"/>
        <v>1</v>
      </c>
      <c r="DB39" s="66"/>
      <c r="DC39" s="53" t="s">
        <v>32</v>
      </c>
      <c r="DD39" s="67" t="e">
        <f>SUM('SA 2015 Gruppe 5'!#REF!-'SA 2015 Gruppe 5'!#REF!)</f>
        <v>#REF!</v>
      </c>
      <c r="DE39" s="54" t="s">
        <v>24</v>
      </c>
      <c r="DF39" s="55" t="s">
        <v>33</v>
      </c>
      <c r="DG39" s="56" t="s">
        <v>34</v>
      </c>
      <c r="DH39" s="68" t="s">
        <v>35</v>
      </c>
    </row>
    <row r="40" spans="1:112" ht="18">
      <c r="A40" s="70"/>
      <c r="B40" s="79">
        <v>37</v>
      </c>
      <c r="C40" s="75">
        <v>37</v>
      </c>
      <c r="D40" s="73"/>
      <c r="E40" s="49"/>
      <c r="F40" s="49"/>
      <c r="G40" s="49"/>
      <c r="H40" s="49"/>
      <c r="I40" s="49"/>
      <c r="J40" s="50"/>
      <c r="K40" s="50"/>
      <c r="L40" s="82">
        <f t="shared" si="37"/>
        <v>0</v>
      </c>
      <c r="M40" s="81" t="e">
        <f t="shared" si="38"/>
        <v>#DIV/0!</v>
      </c>
      <c r="N40" s="94">
        <f t="shared" si="39"/>
        <v>0</v>
      </c>
      <c r="BM40" s="61"/>
      <c r="BN40" s="61">
        <f t="shared" si="3"/>
        <v>1</v>
      </c>
      <c r="BO40" s="61">
        <f t="shared" si="4"/>
        <v>1</v>
      </c>
      <c r="BP40" s="61">
        <f t="shared" si="5"/>
        <v>1</v>
      </c>
      <c r="BQ40" s="61">
        <f t="shared" si="6"/>
        <v>1</v>
      </c>
      <c r="BR40" s="61">
        <f t="shared" si="7"/>
        <v>1</v>
      </c>
      <c r="BS40" s="61">
        <f t="shared" si="8"/>
        <v>1</v>
      </c>
      <c r="BT40" s="61">
        <f t="shared" si="9"/>
        <v>1</v>
      </c>
      <c r="BU40" s="61">
        <f t="shared" si="10"/>
        <v>7</v>
      </c>
      <c r="BV40" s="61"/>
      <c r="BW40" s="61">
        <f t="shared" si="11"/>
        <v>1</v>
      </c>
      <c r="BX40" s="61">
        <f t="shared" si="12"/>
        <v>1</v>
      </c>
      <c r="BY40" s="61">
        <f t="shared" si="13"/>
        <v>1</v>
      </c>
      <c r="BZ40" s="61">
        <f t="shared" si="14"/>
        <v>1</v>
      </c>
      <c r="CA40" s="61">
        <f t="shared" si="15"/>
        <v>1</v>
      </c>
      <c r="CB40" s="61">
        <f t="shared" si="16"/>
        <v>1</v>
      </c>
      <c r="CC40" s="61">
        <f t="shared" si="17"/>
        <v>6</v>
      </c>
      <c r="CD40" s="61"/>
      <c r="CE40" s="61">
        <f t="shared" si="18"/>
        <v>1</v>
      </c>
      <c r="CF40" s="61">
        <f t="shared" si="19"/>
        <v>1</v>
      </c>
      <c r="CG40" s="61">
        <f t="shared" si="20"/>
        <v>1</v>
      </c>
      <c r="CH40" s="61">
        <f t="shared" si="21"/>
        <v>1</v>
      </c>
      <c r="CI40" s="61">
        <f t="shared" si="22"/>
        <v>1</v>
      </c>
      <c r="CJ40" s="61">
        <f t="shared" si="23"/>
        <v>5</v>
      </c>
      <c r="CK40" s="61"/>
      <c r="CL40" s="61">
        <f t="shared" si="24"/>
        <v>1</v>
      </c>
      <c r="CM40" s="61">
        <f t="shared" si="25"/>
        <v>1</v>
      </c>
      <c r="CN40" s="61">
        <f t="shared" si="26"/>
        <v>1</v>
      </c>
      <c r="CO40" s="61">
        <f t="shared" si="27"/>
        <v>1</v>
      </c>
      <c r="CP40" s="61">
        <f t="shared" si="28"/>
        <v>4</v>
      </c>
      <c r="CQ40" s="61"/>
      <c r="CR40" s="61">
        <f t="shared" si="29"/>
        <v>1</v>
      </c>
      <c r="CS40" s="61">
        <f t="shared" si="30"/>
        <v>1</v>
      </c>
      <c r="CT40" s="61">
        <f t="shared" si="31"/>
        <v>1</v>
      </c>
      <c r="CU40" s="61">
        <f t="shared" si="32"/>
        <v>3</v>
      </c>
      <c r="CV40" s="61"/>
      <c r="CW40" s="61">
        <f t="shared" si="33"/>
        <v>1</v>
      </c>
      <c r="CX40" s="61">
        <f t="shared" si="34"/>
        <v>1</v>
      </c>
      <c r="CY40" s="61">
        <f t="shared" si="35"/>
        <v>2</v>
      </c>
      <c r="CZ40" s="61"/>
      <c r="DA40" s="61">
        <f t="shared" si="36"/>
        <v>1</v>
      </c>
      <c r="DB40" s="66"/>
      <c r="DC40" s="53" t="s">
        <v>32</v>
      </c>
      <c r="DD40" s="67" t="e">
        <f>SUM('SA 2015 Gruppe 5'!#REF!-'SA 2015 Gruppe 5'!#REF!)</f>
        <v>#REF!</v>
      </c>
      <c r="DE40" s="54" t="s">
        <v>24</v>
      </c>
      <c r="DF40" s="55" t="s">
        <v>33</v>
      </c>
      <c r="DG40" s="56" t="s">
        <v>34</v>
      </c>
      <c r="DH40" s="68" t="s">
        <v>35</v>
      </c>
    </row>
    <row r="41" spans="1:112" ht="18">
      <c r="A41" s="70"/>
      <c r="B41" s="79">
        <v>38</v>
      </c>
      <c r="C41" s="4">
        <v>38</v>
      </c>
      <c r="D41" s="74"/>
      <c r="E41" s="51"/>
      <c r="F41" s="51"/>
      <c r="G41" s="51"/>
      <c r="H41" s="51"/>
      <c r="I41" s="51"/>
      <c r="J41" s="52"/>
      <c r="K41" s="52"/>
      <c r="L41" s="82">
        <f t="shared" si="37"/>
        <v>0</v>
      </c>
      <c r="M41" s="81" t="e">
        <f t="shared" si="38"/>
        <v>#DIV/0!</v>
      </c>
      <c r="N41" s="94">
        <f t="shared" si="39"/>
        <v>0</v>
      </c>
      <c r="BM41" s="61"/>
      <c r="BN41" s="61">
        <f t="shared" si="3"/>
        <v>1</v>
      </c>
      <c r="BO41" s="61">
        <f t="shared" si="4"/>
        <v>1</v>
      </c>
      <c r="BP41" s="61">
        <f t="shared" si="5"/>
        <v>1</v>
      </c>
      <c r="BQ41" s="61">
        <f t="shared" si="6"/>
        <v>1</v>
      </c>
      <c r="BR41" s="61">
        <f t="shared" si="7"/>
        <v>1</v>
      </c>
      <c r="BS41" s="61">
        <f t="shared" si="8"/>
        <v>1</v>
      </c>
      <c r="BT41" s="61">
        <f t="shared" si="9"/>
        <v>1</v>
      </c>
      <c r="BU41" s="61">
        <f t="shared" si="10"/>
        <v>7</v>
      </c>
      <c r="BV41" s="61"/>
      <c r="BW41" s="61">
        <f t="shared" si="11"/>
        <v>1</v>
      </c>
      <c r="BX41" s="61">
        <f t="shared" si="12"/>
        <v>1</v>
      </c>
      <c r="BY41" s="61">
        <f t="shared" si="13"/>
        <v>1</v>
      </c>
      <c r="BZ41" s="61">
        <f t="shared" si="14"/>
        <v>1</v>
      </c>
      <c r="CA41" s="61">
        <f t="shared" si="15"/>
        <v>1</v>
      </c>
      <c r="CB41" s="61">
        <f t="shared" si="16"/>
        <v>1</v>
      </c>
      <c r="CC41" s="61">
        <f t="shared" si="17"/>
        <v>6</v>
      </c>
      <c r="CD41" s="61"/>
      <c r="CE41" s="61">
        <f t="shared" si="18"/>
        <v>1</v>
      </c>
      <c r="CF41" s="61">
        <f t="shared" si="19"/>
        <v>1</v>
      </c>
      <c r="CG41" s="61">
        <f t="shared" si="20"/>
        <v>1</v>
      </c>
      <c r="CH41" s="61">
        <f t="shared" si="21"/>
        <v>1</v>
      </c>
      <c r="CI41" s="61">
        <f t="shared" si="22"/>
        <v>1</v>
      </c>
      <c r="CJ41" s="61">
        <f t="shared" si="23"/>
        <v>5</v>
      </c>
      <c r="CK41" s="61"/>
      <c r="CL41" s="61">
        <f t="shared" si="24"/>
        <v>1</v>
      </c>
      <c r="CM41" s="61">
        <f t="shared" si="25"/>
        <v>1</v>
      </c>
      <c r="CN41" s="61">
        <f t="shared" si="26"/>
        <v>1</v>
      </c>
      <c r="CO41" s="61">
        <f t="shared" si="27"/>
        <v>1</v>
      </c>
      <c r="CP41" s="61">
        <f t="shared" si="28"/>
        <v>4</v>
      </c>
      <c r="CQ41" s="61"/>
      <c r="CR41" s="61">
        <f t="shared" si="29"/>
        <v>1</v>
      </c>
      <c r="CS41" s="61">
        <f t="shared" si="30"/>
        <v>1</v>
      </c>
      <c r="CT41" s="61">
        <f t="shared" si="31"/>
        <v>1</v>
      </c>
      <c r="CU41" s="61">
        <f t="shared" si="32"/>
        <v>3</v>
      </c>
      <c r="CV41" s="61"/>
      <c r="CW41" s="61">
        <f t="shared" si="33"/>
        <v>1</v>
      </c>
      <c r="CX41" s="61">
        <f t="shared" si="34"/>
        <v>1</v>
      </c>
      <c r="CY41" s="61">
        <f t="shared" si="35"/>
        <v>2</v>
      </c>
      <c r="CZ41" s="61"/>
      <c r="DA41" s="61">
        <f t="shared" si="36"/>
        <v>1</v>
      </c>
      <c r="DB41" s="66"/>
      <c r="DC41" s="53" t="s">
        <v>32</v>
      </c>
      <c r="DD41" s="67" t="e">
        <f>SUM('SA 2015 Gruppe 5'!#REF!-'SA 2015 Gruppe 5'!#REF!)</f>
        <v>#REF!</v>
      </c>
      <c r="DE41" s="54" t="s">
        <v>24</v>
      </c>
      <c r="DF41" s="55" t="s">
        <v>33</v>
      </c>
      <c r="DG41" s="56" t="s">
        <v>34</v>
      </c>
      <c r="DH41" s="68" t="s">
        <v>35</v>
      </c>
    </row>
    <row r="42" spans="1:112" ht="18">
      <c r="A42" s="70"/>
      <c r="B42" s="79">
        <v>39</v>
      </c>
      <c r="C42" s="75">
        <v>39</v>
      </c>
      <c r="D42" s="73"/>
      <c r="E42" s="49"/>
      <c r="F42" s="49"/>
      <c r="G42" s="49"/>
      <c r="H42" s="49"/>
      <c r="I42" s="49"/>
      <c r="J42" s="50"/>
      <c r="K42" s="50"/>
      <c r="L42" s="82">
        <f>SUM(D42:I42)</f>
        <v>0</v>
      </c>
      <c r="M42" s="81" t="e">
        <f t="shared" si="38"/>
        <v>#DIV/0!</v>
      </c>
      <c r="N42" s="94">
        <f t="shared" si="39"/>
        <v>0</v>
      </c>
      <c r="BM42" s="61"/>
      <c r="BN42" s="61">
        <f t="shared" si="3"/>
        <v>1</v>
      </c>
      <c r="BO42" s="61">
        <f t="shared" si="4"/>
        <v>1</v>
      </c>
      <c r="BP42" s="61">
        <f t="shared" si="5"/>
        <v>1</v>
      </c>
      <c r="BQ42" s="61">
        <f t="shared" si="6"/>
        <v>1</v>
      </c>
      <c r="BR42" s="61">
        <f t="shared" si="7"/>
        <v>1</v>
      </c>
      <c r="BS42" s="61">
        <f t="shared" si="8"/>
        <v>1</v>
      </c>
      <c r="BT42" s="61">
        <f t="shared" si="9"/>
        <v>1</v>
      </c>
      <c r="BU42" s="61">
        <f t="shared" si="10"/>
        <v>7</v>
      </c>
      <c r="BV42" s="61"/>
      <c r="BW42" s="61">
        <f t="shared" si="11"/>
        <v>1</v>
      </c>
      <c r="BX42" s="61">
        <f t="shared" si="12"/>
        <v>1</v>
      </c>
      <c r="BY42" s="61">
        <f t="shared" si="13"/>
        <v>1</v>
      </c>
      <c r="BZ42" s="61">
        <f t="shared" si="14"/>
        <v>1</v>
      </c>
      <c r="CA42" s="61">
        <f t="shared" si="15"/>
        <v>1</v>
      </c>
      <c r="CB42" s="61">
        <f t="shared" si="16"/>
        <v>1</v>
      </c>
      <c r="CC42" s="61">
        <f t="shared" si="17"/>
        <v>6</v>
      </c>
      <c r="CD42" s="61"/>
      <c r="CE42" s="61">
        <f t="shared" si="18"/>
        <v>1</v>
      </c>
      <c r="CF42" s="61">
        <f t="shared" si="19"/>
        <v>1</v>
      </c>
      <c r="CG42" s="61">
        <f t="shared" si="20"/>
        <v>1</v>
      </c>
      <c r="CH42" s="61">
        <f t="shared" si="21"/>
        <v>1</v>
      </c>
      <c r="CI42" s="61">
        <f t="shared" si="22"/>
        <v>1</v>
      </c>
      <c r="CJ42" s="61">
        <f t="shared" si="23"/>
        <v>5</v>
      </c>
      <c r="CK42" s="61"/>
      <c r="CL42" s="61">
        <f t="shared" si="24"/>
        <v>1</v>
      </c>
      <c r="CM42" s="61">
        <f t="shared" si="25"/>
        <v>1</v>
      </c>
      <c r="CN42" s="61">
        <f t="shared" si="26"/>
        <v>1</v>
      </c>
      <c r="CO42" s="61">
        <f t="shared" si="27"/>
        <v>1</v>
      </c>
      <c r="CP42" s="61">
        <f t="shared" si="28"/>
        <v>4</v>
      </c>
      <c r="CQ42" s="61"/>
      <c r="CR42" s="61">
        <f t="shared" si="29"/>
        <v>1</v>
      </c>
      <c r="CS42" s="61">
        <f t="shared" si="30"/>
        <v>1</v>
      </c>
      <c r="CT42" s="61">
        <f t="shared" si="31"/>
        <v>1</v>
      </c>
      <c r="CU42" s="61">
        <f t="shared" si="32"/>
        <v>3</v>
      </c>
      <c r="CV42" s="61"/>
      <c r="CW42" s="61">
        <f t="shared" si="33"/>
        <v>1</v>
      </c>
      <c r="CX42" s="61">
        <f t="shared" si="34"/>
        <v>1</v>
      </c>
      <c r="CY42" s="61">
        <f t="shared" si="35"/>
        <v>2</v>
      </c>
      <c r="CZ42" s="61"/>
      <c r="DA42" s="61">
        <f t="shared" si="36"/>
        <v>1</v>
      </c>
      <c r="DB42" s="66"/>
      <c r="DC42" s="53" t="s">
        <v>32</v>
      </c>
      <c r="DD42" s="67" t="e">
        <f>SUM('SA 2015 Gruppe 5'!#REF!-'SA 2015 Gruppe 5'!#REF!)</f>
        <v>#REF!</v>
      </c>
      <c r="DE42" s="54" t="s">
        <v>24</v>
      </c>
      <c r="DF42" s="55" t="s">
        <v>33</v>
      </c>
      <c r="DG42" s="56" t="s">
        <v>34</v>
      </c>
      <c r="DH42" s="68" t="s">
        <v>35</v>
      </c>
    </row>
    <row r="43" spans="1:112" ht="18">
      <c r="A43" s="70"/>
      <c r="B43" s="79">
        <v>40</v>
      </c>
      <c r="C43" s="4">
        <v>40</v>
      </c>
      <c r="D43" s="74"/>
      <c r="E43" s="51"/>
      <c r="F43" s="51"/>
      <c r="G43" s="51"/>
      <c r="H43" s="51"/>
      <c r="I43" s="51"/>
      <c r="J43" s="52"/>
      <c r="K43" s="52"/>
      <c r="L43" s="82">
        <f t="shared" si="37"/>
        <v>0</v>
      </c>
      <c r="M43" s="81" t="e">
        <f t="shared" si="38"/>
        <v>#DIV/0!</v>
      </c>
      <c r="N43" s="94">
        <f t="shared" si="39"/>
        <v>0</v>
      </c>
      <c r="BM43" s="61"/>
      <c r="BN43" s="61">
        <f t="shared" si="3"/>
        <v>1</v>
      </c>
      <c r="BO43" s="61">
        <f t="shared" si="4"/>
        <v>1</v>
      </c>
      <c r="BP43" s="61">
        <f t="shared" si="5"/>
        <v>1</v>
      </c>
      <c r="BQ43" s="61">
        <f t="shared" si="6"/>
        <v>1</v>
      </c>
      <c r="BR43" s="61">
        <f t="shared" si="7"/>
        <v>1</v>
      </c>
      <c r="BS43" s="61">
        <f t="shared" si="8"/>
        <v>1</v>
      </c>
      <c r="BT43" s="61">
        <f t="shared" si="9"/>
        <v>1</v>
      </c>
      <c r="BU43" s="61">
        <f t="shared" si="10"/>
        <v>7</v>
      </c>
      <c r="BV43" s="61"/>
      <c r="BW43" s="61">
        <f t="shared" si="11"/>
        <v>1</v>
      </c>
      <c r="BX43" s="61">
        <f t="shared" si="12"/>
        <v>1</v>
      </c>
      <c r="BY43" s="61">
        <f t="shared" si="13"/>
        <v>1</v>
      </c>
      <c r="BZ43" s="61">
        <f t="shared" si="14"/>
        <v>1</v>
      </c>
      <c r="CA43" s="61">
        <f t="shared" si="15"/>
        <v>1</v>
      </c>
      <c r="CB43" s="61">
        <f t="shared" si="16"/>
        <v>1</v>
      </c>
      <c r="CC43" s="61">
        <f t="shared" si="17"/>
        <v>6</v>
      </c>
      <c r="CD43" s="61"/>
      <c r="CE43" s="61">
        <f t="shared" si="18"/>
        <v>1</v>
      </c>
      <c r="CF43" s="61">
        <f t="shared" si="19"/>
        <v>1</v>
      </c>
      <c r="CG43" s="61">
        <f t="shared" si="20"/>
        <v>1</v>
      </c>
      <c r="CH43" s="61">
        <f t="shared" si="21"/>
        <v>1</v>
      </c>
      <c r="CI43" s="61">
        <f t="shared" si="22"/>
        <v>1</v>
      </c>
      <c r="CJ43" s="61">
        <f t="shared" si="23"/>
        <v>5</v>
      </c>
      <c r="CK43" s="61"/>
      <c r="CL43" s="61">
        <f t="shared" si="24"/>
        <v>1</v>
      </c>
      <c r="CM43" s="61">
        <f t="shared" si="25"/>
        <v>1</v>
      </c>
      <c r="CN43" s="61">
        <f t="shared" si="26"/>
        <v>1</v>
      </c>
      <c r="CO43" s="61">
        <f t="shared" si="27"/>
        <v>1</v>
      </c>
      <c r="CP43" s="61">
        <f t="shared" si="28"/>
        <v>4</v>
      </c>
      <c r="CQ43" s="61"/>
      <c r="CR43" s="61">
        <f t="shared" si="29"/>
        <v>1</v>
      </c>
      <c r="CS43" s="61">
        <f t="shared" si="30"/>
        <v>1</v>
      </c>
      <c r="CT43" s="61">
        <f t="shared" si="31"/>
        <v>1</v>
      </c>
      <c r="CU43" s="61">
        <f t="shared" si="32"/>
        <v>3</v>
      </c>
      <c r="CV43" s="61"/>
      <c r="CW43" s="61">
        <f t="shared" si="33"/>
        <v>1</v>
      </c>
      <c r="CX43" s="61">
        <f t="shared" si="34"/>
        <v>1</v>
      </c>
      <c r="CY43" s="61">
        <f t="shared" si="35"/>
        <v>2</v>
      </c>
      <c r="CZ43" s="61"/>
      <c r="DA43" s="61">
        <f t="shared" si="36"/>
        <v>1</v>
      </c>
      <c r="DB43" s="66"/>
      <c r="DC43" s="53" t="s">
        <v>32</v>
      </c>
      <c r="DD43" s="67" t="e">
        <f>SUM('SA 2015 Gruppe 5'!#REF!-'SA 2015 Gruppe 5'!#REF!)</f>
        <v>#REF!</v>
      </c>
      <c r="DE43" s="54" t="s">
        <v>24</v>
      </c>
      <c r="DF43" s="55" t="s">
        <v>33</v>
      </c>
      <c r="DG43" s="56" t="s">
        <v>34</v>
      </c>
      <c r="DH43" s="68" t="s">
        <v>35</v>
      </c>
    </row>
    <row r="44" spans="1:112" ht="18">
      <c r="A44" s="70"/>
      <c r="B44" s="79">
        <v>41</v>
      </c>
      <c r="C44" s="75">
        <v>41</v>
      </c>
      <c r="D44" s="73"/>
      <c r="E44" s="49"/>
      <c r="F44" s="49"/>
      <c r="G44" s="49"/>
      <c r="H44" s="49"/>
      <c r="I44" s="49"/>
      <c r="J44" s="50"/>
      <c r="K44" s="50"/>
      <c r="L44" s="82">
        <f t="shared" si="37"/>
        <v>0</v>
      </c>
      <c r="M44" s="81" t="e">
        <f t="shared" si="38"/>
        <v>#DIV/0!</v>
      </c>
      <c r="N44" s="94">
        <f t="shared" si="39"/>
        <v>0</v>
      </c>
      <c r="BM44" s="61"/>
      <c r="BN44" s="61">
        <f t="shared" si="3"/>
        <v>1</v>
      </c>
      <c r="BO44" s="61">
        <f t="shared" si="4"/>
        <v>1</v>
      </c>
      <c r="BP44" s="61">
        <f t="shared" si="5"/>
        <v>1</v>
      </c>
      <c r="BQ44" s="61">
        <f t="shared" si="6"/>
        <v>1</v>
      </c>
      <c r="BR44" s="61">
        <f t="shared" si="7"/>
        <v>1</v>
      </c>
      <c r="BS44" s="61">
        <f t="shared" si="8"/>
        <v>1</v>
      </c>
      <c r="BT44" s="61">
        <f t="shared" si="9"/>
        <v>1</v>
      </c>
      <c r="BU44" s="61">
        <f t="shared" si="10"/>
        <v>7</v>
      </c>
      <c r="BV44" s="61"/>
      <c r="BW44" s="61">
        <f t="shared" si="11"/>
        <v>1</v>
      </c>
      <c r="BX44" s="61">
        <f t="shared" si="12"/>
        <v>1</v>
      </c>
      <c r="BY44" s="61">
        <f t="shared" si="13"/>
        <v>1</v>
      </c>
      <c r="BZ44" s="61">
        <f t="shared" si="14"/>
        <v>1</v>
      </c>
      <c r="CA44" s="61">
        <f t="shared" si="15"/>
        <v>1</v>
      </c>
      <c r="CB44" s="61">
        <f t="shared" si="16"/>
        <v>1</v>
      </c>
      <c r="CC44" s="61">
        <f t="shared" si="17"/>
        <v>6</v>
      </c>
      <c r="CD44" s="61"/>
      <c r="CE44" s="61">
        <f t="shared" si="18"/>
        <v>1</v>
      </c>
      <c r="CF44" s="61">
        <f t="shared" si="19"/>
        <v>1</v>
      </c>
      <c r="CG44" s="61">
        <f t="shared" si="20"/>
        <v>1</v>
      </c>
      <c r="CH44" s="61">
        <f t="shared" si="21"/>
        <v>1</v>
      </c>
      <c r="CI44" s="61">
        <f t="shared" si="22"/>
        <v>1</v>
      </c>
      <c r="CJ44" s="61">
        <f t="shared" si="23"/>
        <v>5</v>
      </c>
      <c r="CK44" s="61"/>
      <c r="CL44" s="61">
        <f t="shared" si="24"/>
        <v>1</v>
      </c>
      <c r="CM44" s="61">
        <f t="shared" si="25"/>
        <v>1</v>
      </c>
      <c r="CN44" s="61">
        <f t="shared" si="26"/>
        <v>1</v>
      </c>
      <c r="CO44" s="61">
        <f t="shared" si="27"/>
        <v>1</v>
      </c>
      <c r="CP44" s="61">
        <f t="shared" si="28"/>
        <v>4</v>
      </c>
      <c r="CQ44" s="61"/>
      <c r="CR44" s="61">
        <f t="shared" si="29"/>
        <v>1</v>
      </c>
      <c r="CS44" s="61">
        <f t="shared" si="30"/>
        <v>1</v>
      </c>
      <c r="CT44" s="61">
        <f t="shared" si="31"/>
        <v>1</v>
      </c>
      <c r="CU44" s="61">
        <f t="shared" si="32"/>
        <v>3</v>
      </c>
      <c r="CV44" s="61"/>
      <c r="CW44" s="61">
        <f t="shared" si="33"/>
        <v>1</v>
      </c>
      <c r="CX44" s="61">
        <f t="shared" si="34"/>
        <v>1</v>
      </c>
      <c r="CY44" s="61">
        <f t="shared" si="35"/>
        <v>2</v>
      </c>
      <c r="CZ44" s="61"/>
      <c r="DA44" s="61">
        <f t="shared" si="36"/>
        <v>1</v>
      </c>
      <c r="DB44" s="66"/>
      <c r="DC44" s="53" t="s">
        <v>32</v>
      </c>
      <c r="DD44" s="67" t="e">
        <f>SUM('SA 2015 Gruppe 5'!#REF!-'SA 2015 Gruppe 5'!#REF!)</f>
        <v>#REF!</v>
      </c>
      <c r="DE44" s="54" t="s">
        <v>24</v>
      </c>
      <c r="DF44" s="55" t="s">
        <v>33</v>
      </c>
      <c r="DG44" s="56" t="s">
        <v>34</v>
      </c>
      <c r="DH44" s="68" t="s">
        <v>35</v>
      </c>
    </row>
    <row r="45" spans="1:112" ht="18">
      <c r="A45" s="70"/>
      <c r="B45" s="79">
        <v>42</v>
      </c>
      <c r="C45" s="4">
        <v>42</v>
      </c>
      <c r="D45" s="74"/>
      <c r="E45" s="51"/>
      <c r="F45" s="51"/>
      <c r="G45" s="51"/>
      <c r="H45" s="51"/>
      <c r="I45" s="51"/>
      <c r="J45" s="52"/>
      <c r="K45" s="52"/>
      <c r="L45" s="82">
        <f>SUM(D45:I45)</f>
        <v>0</v>
      </c>
      <c r="M45" s="81" t="e">
        <f t="shared" si="38"/>
        <v>#DIV/0!</v>
      </c>
      <c r="N45" s="94">
        <f t="shared" si="39"/>
        <v>0</v>
      </c>
      <c r="BM45" s="61"/>
      <c r="BN45" s="61">
        <f t="shared" si="3"/>
        <v>1</v>
      </c>
      <c r="BO45" s="61">
        <f t="shared" si="4"/>
        <v>1</v>
      </c>
      <c r="BP45" s="61">
        <f t="shared" si="5"/>
        <v>1</v>
      </c>
      <c r="BQ45" s="61">
        <f t="shared" si="6"/>
        <v>1</v>
      </c>
      <c r="BR45" s="61">
        <f t="shared" si="7"/>
        <v>1</v>
      </c>
      <c r="BS45" s="61">
        <f t="shared" si="8"/>
        <v>1</v>
      </c>
      <c r="BT45" s="61">
        <f t="shared" si="9"/>
        <v>1</v>
      </c>
      <c r="BU45" s="61">
        <f t="shared" si="10"/>
        <v>7</v>
      </c>
      <c r="BV45" s="61"/>
      <c r="BW45" s="61">
        <f t="shared" si="11"/>
        <v>1</v>
      </c>
      <c r="BX45" s="61">
        <f t="shared" si="12"/>
        <v>1</v>
      </c>
      <c r="BY45" s="61">
        <f t="shared" si="13"/>
        <v>1</v>
      </c>
      <c r="BZ45" s="61">
        <f t="shared" si="14"/>
        <v>1</v>
      </c>
      <c r="CA45" s="61">
        <f t="shared" si="15"/>
        <v>1</v>
      </c>
      <c r="CB45" s="61">
        <f t="shared" si="16"/>
        <v>1</v>
      </c>
      <c r="CC45" s="61">
        <f t="shared" si="17"/>
        <v>6</v>
      </c>
      <c r="CD45" s="61"/>
      <c r="CE45" s="61">
        <f t="shared" si="18"/>
        <v>1</v>
      </c>
      <c r="CF45" s="61">
        <f t="shared" si="19"/>
        <v>1</v>
      </c>
      <c r="CG45" s="61">
        <f t="shared" si="20"/>
        <v>1</v>
      </c>
      <c r="CH45" s="61">
        <f t="shared" si="21"/>
        <v>1</v>
      </c>
      <c r="CI45" s="61">
        <f t="shared" si="22"/>
        <v>1</v>
      </c>
      <c r="CJ45" s="61">
        <f t="shared" si="23"/>
        <v>5</v>
      </c>
      <c r="CK45" s="61"/>
      <c r="CL45" s="61">
        <f t="shared" si="24"/>
        <v>1</v>
      </c>
      <c r="CM45" s="61">
        <f t="shared" si="25"/>
        <v>1</v>
      </c>
      <c r="CN45" s="61">
        <f t="shared" si="26"/>
        <v>1</v>
      </c>
      <c r="CO45" s="61">
        <f t="shared" si="27"/>
        <v>1</v>
      </c>
      <c r="CP45" s="61">
        <f t="shared" si="28"/>
        <v>4</v>
      </c>
      <c r="CQ45" s="61"/>
      <c r="CR45" s="61">
        <f t="shared" si="29"/>
        <v>1</v>
      </c>
      <c r="CS45" s="61">
        <f t="shared" si="30"/>
        <v>1</v>
      </c>
      <c r="CT45" s="61">
        <f t="shared" si="31"/>
        <v>1</v>
      </c>
      <c r="CU45" s="61">
        <f t="shared" si="32"/>
        <v>3</v>
      </c>
      <c r="CV45" s="61"/>
      <c r="CW45" s="61">
        <f t="shared" si="33"/>
        <v>1</v>
      </c>
      <c r="CX45" s="61">
        <f t="shared" si="34"/>
        <v>1</v>
      </c>
      <c r="CY45" s="61">
        <f t="shared" si="35"/>
        <v>2</v>
      </c>
      <c r="CZ45" s="61"/>
      <c r="DA45" s="61">
        <f t="shared" si="36"/>
        <v>1</v>
      </c>
      <c r="DB45" s="66"/>
      <c r="DC45" s="53" t="s">
        <v>32</v>
      </c>
      <c r="DD45" s="67" t="e">
        <f>SUM('SA 2015 Gruppe 5'!#REF!-'SA 2015 Gruppe 5'!#REF!)</f>
        <v>#REF!</v>
      </c>
      <c r="DE45" s="54" t="s">
        <v>24</v>
      </c>
      <c r="DF45" s="55" t="s">
        <v>33</v>
      </c>
      <c r="DG45" s="56" t="s">
        <v>34</v>
      </c>
      <c r="DH45" s="68" t="s">
        <v>35</v>
      </c>
    </row>
    <row r="46" spans="1:112" ht="18">
      <c r="A46" s="70"/>
      <c r="B46" s="79">
        <v>43</v>
      </c>
      <c r="C46" s="75">
        <v>43</v>
      </c>
      <c r="D46" s="73"/>
      <c r="E46" s="49"/>
      <c r="F46" s="49"/>
      <c r="G46" s="49"/>
      <c r="H46" s="49"/>
      <c r="I46" s="49"/>
      <c r="J46" s="50"/>
      <c r="K46" s="50"/>
      <c r="L46" s="82">
        <f>SUM(D46:I46)</f>
        <v>0</v>
      </c>
      <c r="M46" s="81" t="e">
        <f t="shared" si="38"/>
        <v>#DIV/0!</v>
      </c>
      <c r="N46" s="94">
        <f t="shared" si="39"/>
        <v>0</v>
      </c>
      <c r="BM46" s="61"/>
      <c r="BN46" s="61">
        <f t="shared" si="3"/>
        <v>1</v>
      </c>
      <c r="BO46" s="61">
        <f t="shared" si="4"/>
        <v>1</v>
      </c>
      <c r="BP46" s="61">
        <f t="shared" si="5"/>
        <v>1</v>
      </c>
      <c r="BQ46" s="61">
        <f t="shared" si="6"/>
        <v>1</v>
      </c>
      <c r="BR46" s="61">
        <f t="shared" si="7"/>
        <v>1</v>
      </c>
      <c r="BS46" s="61">
        <f t="shared" si="8"/>
        <v>1</v>
      </c>
      <c r="BT46" s="61">
        <f t="shared" si="9"/>
        <v>1</v>
      </c>
      <c r="BU46" s="61">
        <f t="shared" si="10"/>
        <v>7</v>
      </c>
      <c r="BV46" s="61"/>
      <c r="BW46" s="61">
        <f t="shared" si="11"/>
        <v>1</v>
      </c>
      <c r="BX46" s="61">
        <f t="shared" si="12"/>
        <v>1</v>
      </c>
      <c r="BY46" s="61">
        <f t="shared" si="13"/>
        <v>1</v>
      </c>
      <c r="BZ46" s="61">
        <f t="shared" si="14"/>
        <v>1</v>
      </c>
      <c r="CA46" s="61">
        <f t="shared" si="15"/>
        <v>1</v>
      </c>
      <c r="CB46" s="61">
        <f t="shared" si="16"/>
        <v>1</v>
      </c>
      <c r="CC46" s="61">
        <f t="shared" si="17"/>
        <v>6</v>
      </c>
      <c r="CD46" s="61"/>
      <c r="CE46" s="61">
        <f t="shared" si="18"/>
        <v>1</v>
      </c>
      <c r="CF46" s="61">
        <f t="shared" si="19"/>
        <v>1</v>
      </c>
      <c r="CG46" s="61">
        <f t="shared" si="20"/>
        <v>1</v>
      </c>
      <c r="CH46" s="61">
        <f t="shared" si="21"/>
        <v>1</v>
      </c>
      <c r="CI46" s="61">
        <f t="shared" si="22"/>
        <v>1</v>
      </c>
      <c r="CJ46" s="61">
        <f t="shared" si="23"/>
        <v>5</v>
      </c>
      <c r="CK46" s="61"/>
      <c r="CL46" s="61">
        <f t="shared" si="24"/>
        <v>1</v>
      </c>
      <c r="CM46" s="61">
        <f t="shared" si="25"/>
        <v>1</v>
      </c>
      <c r="CN46" s="61">
        <f t="shared" si="26"/>
        <v>1</v>
      </c>
      <c r="CO46" s="61">
        <f t="shared" si="27"/>
        <v>1</v>
      </c>
      <c r="CP46" s="61">
        <f t="shared" si="28"/>
        <v>4</v>
      </c>
      <c r="CQ46" s="61"/>
      <c r="CR46" s="61">
        <f t="shared" si="29"/>
        <v>1</v>
      </c>
      <c r="CS46" s="61">
        <f t="shared" si="30"/>
        <v>1</v>
      </c>
      <c r="CT46" s="61">
        <f t="shared" si="31"/>
        <v>1</v>
      </c>
      <c r="CU46" s="61">
        <f t="shared" si="32"/>
        <v>3</v>
      </c>
      <c r="CV46" s="61"/>
      <c r="CW46" s="61">
        <f t="shared" si="33"/>
        <v>1</v>
      </c>
      <c r="CX46" s="61">
        <f t="shared" si="34"/>
        <v>1</v>
      </c>
      <c r="CY46" s="61">
        <f t="shared" si="35"/>
        <v>2</v>
      </c>
      <c r="CZ46" s="61"/>
      <c r="DA46" s="61">
        <f t="shared" si="36"/>
        <v>1</v>
      </c>
      <c r="DB46" s="66"/>
      <c r="DC46" s="53" t="s">
        <v>32</v>
      </c>
      <c r="DD46" s="67" t="e">
        <f>SUM('SA 2015 Gruppe 5'!#REF!-'SA 2015 Gruppe 5'!#REF!)</f>
        <v>#REF!</v>
      </c>
      <c r="DE46" s="54" t="s">
        <v>24</v>
      </c>
      <c r="DF46" s="55" t="s">
        <v>33</v>
      </c>
      <c r="DG46" s="56" t="s">
        <v>34</v>
      </c>
      <c r="DH46" s="68" t="s">
        <v>35</v>
      </c>
    </row>
    <row r="47" spans="1:112" ht="18">
      <c r="A47" s="70"/>
      <c r="B47" s="79">
        <v>44</v>
      </c>
      <c r="C47" s="4">
        <v>44</v>
      </c>
      <c r="D47" s="74"/>
      <c r="E47" s="51"/>
      <c r="F47" s="51"/>
      <c r="G47" s="51"/>
      <c r="H47" s="51"/>
      <c r="I47" s="51"/>
      <c r="J47" s="52"/>
      <c r="K47" s="52"/>
      <c r="L47" s="82">
        <f t="shared" si="37"/>
        <v>0</v>
      </c>
      <c r="M47" s="81" t="e">
        <f t="shared" si="38"/>
        <v>#DIV/0!</v>
      </c>
      <c r="N47" s="94">
        <f t="shared" si="39"/>
        <v>0</v>
      </c>
      <c r="BM47" s="61"/>
      <c r="BN47" s="61">
        <f t="shared" si="3"/>
        <v>1</v>
      </c>
      <c r="BO47" s="61">
        <f t="shared" si="4"/>
        <v>1</v>
      </c>
      <c r="BP47" s="61">
        <f t="shared" si="5"/>
        <v>1</v>
      </c>
      <c r="BQ47" s="61">
        <f t="shared" si="6"/>
        <v>1</v>
      </c>
      <c r="BR47" s="61">
        <f t="shared" si="7"/>
        <v>1</v>
      </c>
      <c r="BS47" s="61">
        <f t="shared" si="8"/>
        <v>1</v>
      </c>
      <c r="BT47" s="61">
        <f t="shared" si="9"/>
        <v>1</v>
      </c>
      <c r="BU47" s="61">
        <f t="shared" si="10"/>
        <v>7</v>
      </c>
      <c r="BV47" s="61"/>
      <c r="BW47" s="61">
        <f t="shared" si="11"/>
        <v>1</v>
      </c>
      <c r="BX47" s="61">
        <f t="shared" si="12"/>
        <v>1</v>
      </c>
      <c r="BY47" s="61">
        <f t="shared" si="13"/>
        <v>1</v>
      </c>
      <c r="BZ47" s="61">
        <f t="shared" si="14"/>
        <v>1</v>
      </c>
      <c r="CA47" s="61">
        <f t="shared" si="15"/>
        <v>1</v>
      </c>
      <c r="CB47" s="61">
        <f t="shared" si="16"/>
        <v>1</v>
      </c>
      <c r="CC47" s="61">
        <f t="shared" si="17"/>
        <v>6</v>
      </c>
      <c r="CD47" s="61"/>
      <c r="CE47" s="61">
        <f t="shared" si="18"/>
        <v>1</v>
      </c>
      <c r="CF47" s="61">
        <f t="shared" si="19"/>
        <v>1</v>
      </c>
      <c r="CG47" s="61">
        <f t="shared" si="20"/>
        <v>1</v>
      </c>
      <c r="CH47" s="61">
        <f t="shared" si="21"/>
        <v>1</v>
      </c>
      <c r="CI47" s="61">
        <f t="shared" si="22"/>
        <v>1</v>
      </c>
      <c r="CJ47" s="61">
        <f t="shared" si="23"/>
        <v>5</v>
      </c>
      <c r="CK47" s="61"/>
      <c r="CL47" s="61">
        <f t="shared" si="24"/>
        <v>1</v>
      </c>
      <c r="CM47" s="61">
        <f t="shared" si="25"/>
        <v>1</v>
      </c>
      <c r="CN47" s="61">
        <f t="shared" si="26"/>
        <v>1</v>
      </c>
      <c r="CO47" s="61">
        <f t="shared" si="27"/>
        <v>1</v>
      </c>
      <c r="CP47" s="61">
        <f t="shared" si="28"/>
        <v>4</v>
      </c>
      <c r="CQ47" s="61"/>
      <c r="CR47" s="61">
        <f t="shared" si="29"/>
        <v>1</v>
      </c>
      <c r="CS47" s="61">
        <f t="shared" si="30"/>
        <v>1</v>
      </c>
      <c r="CT47" s="61">
        <f t="shared" si="31"/>
        <v>1</v>
      </c>
      <c r="CU47" s="61">
        <f t="shared" si="32"/>
        <v>3</v>
      </c>
      <c r="CV47" s="61"/>
      <c r="CW47" s="61">
        <f t="shared" si="33"/>
        <v>1</v>
      </c>
      <c r="CX47" s="61">
        <f t="shared" si="34"/>
        <v>1</v>
      </c>
      <c r="CY47" s="61">
        <f t="shared" si="35"/>
        <v>2</v>
      </c>
      <c r="CZ47" s="61"/>
      <c r="DA47" s="61">
        <f t="shared" si="36"/>
        <v>1</v>
      </c>
      <c r="DB47" s="66"/>
      <c r="DC47" s="53" t="s">
        <v>32</v>
      </c>
      <c r="DD47" s="67" t="e">
        <f>SUM('SA 2015 Gruppe 5'!#REF!-'SA 2015 Gruppe 5'!#REF!)</f>
        <v>#REF!</v>
      </c>
      <c r="DE47" s="54" t="s">
        <v>24</v>
      </c>
      <c r="DF47" s="55" t="s">
        <v>33</v>
      </c>
      <c r="DG47" s="56" t="s">
        <v>34</v>
      </c>
      <c r="DH47" s="68" t="s">
        <v>35</v>
      </c>
    </row>
    <row r="48" spans="1:112" ht="18">
      <c r="A48" s="70"/>
      <c r="B48" s="79">
        <v>45</v>
      </c>
      <c r="C48" s="75">
        <v>45</v>
      </c>
      <c r="D48" s="73"/>
      <c r="E48" s="49"/>
      <c r="F48" s="49"/>
      <c r="G48" s="49"/>
      <c r="H48" s="49"/>
      <c r="I48" s="49"/>
      <c r="J48" s="50"/>
      <c r="K48" s="50"/>
      <c r="L48" s="82">
        <f t="shared" si="37"/>
        <v>0</v>
      </c>
      <c r="M48" s="81" t="e">
        <f t="shared" si="38"/>
        <v>#DIV/0!</v>
      </c>
      <c r="N48" s="94">
        <f t="shared" si="39"/>
        <v>0</v>
      </c>
      <c r="BM48" s="61"/>
      <c r="BN48" s="61">
        <f t="shared" si="3"/>
        <v>1</v>
      </c>
      <c r="BO48" s="61">
        <f t="shared" si="4"/>
        <v>1</v>
      </c>
      <c r="BP48" s="61">
        <f t="shared" si="5"/>
        <v>1</v>
      </c>
      <c r="BQ48" s="61">
        <f t="shared" si="6"/>
        <v>1</v>
      </c>
      <c r="BR48" s="61">
        <f t="shared" si="7"/>
        <v>1</v>
      </c>
      <c r="BS48" s="61">
        <f t="shared" si="8"/>
        <v>1</v>
      </c>
      <c r="BT48" s="61">
        <f t="shared" si="9"/>
        <v>1</v>
      </c>
      <c r="BU48" s="61">
        <f t="shared" si="10"/>
        <v>7</v>
      </c>
      <c r="BV48" s="61"/>
      <c r="BW48" s="61">
        <f t="shared" si="11"/>
        <v>1</v>
      </c>
      <c r="BX48" s="61">
        <f t="shared" si="12"/>
        <v>1</v>
      </c>
      <c r="BY48" s="61">
        <f t="shared" si="13"/>
        <v>1</v>
      </c>
      <c r="BZ48" s="61">
        <f t="shared" si="14"/>
        <v>1</v>
      </c>
      <c r="CA48" s="61">
        <f t="shared" si="15"/>
        <v>1</v>
      </c>
      <c r="CB48" s="61">
        <f t="shared" si="16"/>
        <v>1</v>
      </c>
      <c r="CC48" s="61">
        <f t="shared" si="17"/>
        <v>6</v>
      </c>
      <c r="CD48" s="61"/>
      <c r="CE48" s="61">
        <f t="shared" si="18"/>
        <v>1</v>
      </c>
      <c r="CF48" s="61">
        <f t="shared" si="19"/>
        <v>1</v>
      </c>
      <c r="CG48" s="61">
        <f t="shared" si="20"/>
        <v>1</v>
      </c>
      <c r="CH48" s="61">
        <f t="shared" si="21"/>
        <v>1</v>
      </c>
      <c r="CI48" s="61">
        <f t="shared" si="22"/>
        <v>1</v>
      </c>
      <c r="CJ48" s="61">
        <f t="shared" si="23"/>
        <v>5</v>
      </c>
      <c r="CK48" s="61"/>
      <c r="CL48" s="61">
        <f t="shared" si="24"/>
        <v>1</v>
      </c>
      <c r="CM48" s="61">
        <f t="shared" si="25"/>
        <v>1</v>
      </c>
      <c r="CN48" s="61">
        <f t="shared" si="26"/>
        <v>1</v>
      </c>
      <c r="CO48" s="61">
        <f t="shared" si="27"/>
        <v>1</v>
      </c>
      <c r="CP48" s="61">
        <f t="shared" si="28"/>
        <v>4</v>
      </c>
      <c r="CQ48" s="61"/>
      <c r="CR48" s="61">
        <f t="shared" si="29"/>
        <v>1</v>
      </c>
      <c r="CS48" s="61">
        <f t="shared" si="30"/>
        <v>1</v>
      </c>
      <c r="CT48" s="61">
        <f t="shared" si="31"/>
        <v>1</v>
      </c>
      <c r="CU48" s="61">
        <f t="shared" si="32"/>
        <v>3</v>
      </c>
      <c r="CV48" s="61"/>
      <c r="CW48" s="61">
        <f t="shared" si="33"/>
        <v>1</v>
      </c>
      <c r="CX48" s="61">
        <f t="shared" si="34"/>
        <v>1</v>
      </c>
      <c r="CY48" s="61">
        <f t="shared" si="35"/>
        <v>2</v>
      </c>
      <c r="CZ48" s="61"/>
      <c r="DA48" s="61">
        <f t="shared" si="36"/>
        <v>1</v>
      </c>
      <c r="DB48" s="66"/>
      <c r="DC48" s="53" t="s">
        <v>32</v>
      </c>
      <c r="DD48" s="67" t="e">
        <f>SUM('SA 2015 Gruppe 5'!#REF!-'SA 2015 Gruppe 5'!#REF!)</f>
        <v>#REF!</v>
      </c>
      <c r="DE48" s="54" t="s">
        <v>24</v>
      </c>
      <c r="DF48" s="55" t="s">
        <v>33</v>
      </c>
      <c r="DG48" s="56" t="s">
        <v>34</v>
      </c>
      <c r="DH48" s="68" t="s">
        <v>35</v>
      </c>
    </row>
    <row r="49" spans="1:112" ht="18">
      <c r="A49" s="70"/>
      <c r="B49" s="79">
        <v>46</v>
      </c>
      <c r="C49" s="4">
        <v>46</v>
      </c>
      <c r="D49" s="74"/>
      <c r="E49" s="51"/>
      <c r="F49" s="51"/>
      <c r="G49" s="51"/>
      <c r="H49" s="51"/>
      <c r="I49" s="51"/>
      <c r="J49" s="52"/>
      <c r="K49" s="52"/>
      <c r="L49" s="82">
        <f t="shared" si="37"/>
        <v>0</v>
      </c>
      <c r="M49" s="81" t="e">
        <f t="shared" si="38"/>
        <v>#DIV/0!</v>
      </c>
      <c r="N49" s="94">
        <f t="shared" si="39"/>
        <v>0</v>
      </c>
      <c r="BM49" s="61"/>
      <c r="BN49" s="61">
        <f t="shared" si="3"/>
        <v>1</v>
      </c>
      <c r="BO49" s="61">
        <f t="shared" si="4"/>
        <v>1</v>
      </c>
      <c r="BP49" s="61">
        <f t="shared" si="5"/>
        <v>1</v>
      </c>
      <c r="BQ49" s="61">
        <f t="shared" si="6"/>
        <v>1</v>
      </c>
      <c r="BR49" s="61">
        <f t="shared" si="7"/>
        <v>1</v>
      </c>
      <c r="BS49" s="61">
        <f t="shared" si="8"/>
        <v>1</v>
      </c>
      <c r="BT49" s="61">
        <f t="shared" si="9"/>
        <v>1</v>
      </c>
      <c r="BU49" s="61">
        <f t="shared" si="10"/>
        <v>7</v>
      </c>
      <c r="BV49" s="61"/>
      <c r="BW49" s="61">
        <f t="shared" si="11"/>
        <v>1</v>
      </c>
      <c r="BX49" s="61">
        <f t="shared" si="12"/>
        <v>1</v>
      </c>
      <c r="BY49" s="61">
        <f t="shared" si="13"/>
        <v>1</v>
      </c>
      <c r="BZ49" s="61">
        <f t="shared" si="14"/>
        <v>1</v>
      </c>
      <c r="CA49" s="61">
        <f t="shared" si="15"/>
        <v>1</v>
      </c>
      <c r="CB49" s="61">
        <f t="shared" si="16"/>
        <v>1</v>
      </c>
      <c r="CC49" s="61">
        <f t="shared" si="17"/>
        <v>6</v>
      </c>
      <c r="CD49" s="61"/>
      <c r="CE49" s="61">
        <f t="shared" si="18"/>
        <v>1</v>
      </c>
      <c r="CF49" s="61">
        <f t="shared" si="19"/>
        <v>1</v>
      </c>
      <c r="CG49" s="61">
        <f t="shared" si="20"/>
        <v>1</v>
      </c>
      <c r="CH49" s="61">
        <f t="shared" si="21"/>
        <v>1</v>
      </c>
      <c r="CI49" s="61">
        <f t="shared" si="22"/>
        <v>1</v>
      </c>
      <c r="CJ49" s="61">
        <f t="shared" si="23"/>
        <v>5</v>
      </c>
      <c r="CK49" s="61"/>
      <c r="CL49" s="61">
        <f t="shared" si="24"/>
        <v>1</v>
      </c>
      <c r="CM49" s="61">
        <f t="shared" si="25"/>
        <v>1</v>
      </c>
      <c r="CN49" s="61">
        <f t="shared" si="26"/>
        <v>1</v>
      </c>
      <c r="CO49" s="61">
        <f t="shared" si="27"/>
        <v>1</v>
      </c>
      <c r="CP49" s="61">
        <f t="shared" si="28"/>
        <v>4</v>
      </c>
      <c r="CQ49" s="61"/>
      <c r="CR49" s="61">
        <f t="shared" si="29"/>
        <v>1</v>
      </c>
      <c r="CS49" s="61">
        <f t="shared" si="30"/>
        <v>1</v>
      </c>
      <c r="CT49" s="61">
        <f t="shared" si="31"/>
        <v>1</v>
      </c>
      <c r="CU49" s="61">
        <f t="shared" si="32"/>
        <v>3</v>
      </c>
      <c r="CV49" s="61"/>
      <c r="CW49" s="61">
        <f t="shared" si="33"/>
        <v>1</v>
      </c>
      <c r="CX49" s="61">
        <f t="shared" si="34"/>
        <v>1</v>
      </c>
      <c r="CY49" s="61">
        <f t="shared" si="35"/>
        <v>2</v>
      </c>
      <c r="CZ49" s="61"/>
      <c r="DA49" s="61">
        <f t="shared" si="36"/>
        <v>1</v>
      </c>
      <c r="DB49" s="66"/>
      <c r="DC49" s="53" t="s">
        <v>32</v>
      </c>
      <c r="DD49" s="67" t="e">
        <f>SUM('SA 2015 Gruppe 5'!#REF!-'SA 2015 Gruppe 5'!#REF!)</f>
        <v>#REF!</v>
      </c>
      <c r="DE49" s="54" t="s">
        <v>24</v>
      </c>
      <c r="DF49" s="55" t="s">
        <v>33</v>
      </c>
      <c r="DG49" s="56" t="s">
        <v>34</v>
      </c>
      <c r="DH49" s="68" t="s">
        <v>35</v>
      </c>
    </row>
    <row r="50" spans="1:112" ht="18">
      <c r="A50" s="70"/>
      <c r="B50" s="79">
        <v>47</v>
      </c>
      <c r="C50" s="75">
        <v>47</v>
      </c>
      <c r="D50" s="73"/>
      <c r="E50" s="49"/>
      <c r="F50" s="49"/>
      <c r="G50" s="49"/>
      <c r="H50" s="49"/>
      <c r="I50" s="49"/>
      <c r="J50" s="50"/>
      <c r="K50" s="50"/>
      <c r="L50" s="82">
        <f t="shared" si="37"/>
        <v>0</v>
      </c>
      <c r="M50" s="81" t="e">
        <f t="shared" si="38"/>
        <v>#DIV/0!</v>
      </c>
      <c r="N50" s="94">
        <f t="shared" si="39"/>
        <v>0</v>
      </c>
      <c r="BM50" s="61"/>
      <c r="BN50" s="61">
        <f t="shared" si="3"/>
        <v>1</v>
      </c>
      <c r="BO50" s="61">
        <f t="shared" si="4"/>
        <v>1</v>
      </c>
      <c r="BP50" s="61">
        <f t="shared" si="5"/>
        <v>1</v>
      </c>
      <c r="BQ50" s="61">
        <f t="shared" si="6"/>
        <v>1</v>
      </c>
      <c r="BR50" s="61">
        <f t="shared" si="7"/>
        <v>1</v>
      </c>
      <c r="BS50" s="61">
        <f t="shared" si="8"/>
        <v>1</v>
      </c>
      <c r="BT50" s="61">
        <f t="shared" si="9"/>
        <v>1</v>
      </c>
      <c r="BU50" s="61">
        <f t="shared" si="10"/>
        <v>7</v>
      </c>
      <c r="BV50" s="61"/>
      <c r="BW50" s="61">
        <f t="shared" si="11"/>
        <v>1</v>
      </c>
      <c r="BX50" s="61">
        <f t="shared" si="12"/>
        <v>1</v>
      </c>
      <c r="BY50" s="61">
        <f t="shared" si="13"/>
        <v>1</v>
      </c>
      <c r="BZ50" s="61">
        <f t="shared" si="14"/>
        <v>1</v>
      </c>
      <c r="CA50" s="61">
        <f t="shared" si="15"/>
        <v>1</v>
      </c>
      <c r="CB50" s="61">
        <f t="shared" si="16"/>
        <v>1</v>
      </c>
      <c r="CC50" s="61">
        <f t="shared" si="17"/>
        <v>6</v>
      </c>
      <c r="CD50" s="61"/>
      <c r="CE50" s="61">
        <f t="shared" si="18"/>
        <v>1</v>
      </c>
      <c r="CF50" s="61">
        <f t="shared" si="19"/>
        <v>1</v>
      </c>
      <c r="CG50" s="61">
        <f t="shared" si="20"/>
        <v>1</v>
      </c>
      <c r="CH50" s="61">
        <f t="shared" si="21"/>
        <v>1</v>
      </c>
      <c r="CI50" s="61">
        <f t="shared" si="22"/>
        <v>1</v>
      </c>
      <c r="CJ50" s="61">
        <f t="shared" si="23"/>
        <v>5</v>
      </c>
      <c r="CK50" s="61"/>
      <c r="CL50" s="61">
        <f t="shared" si="24"/>
        <v>1</v>
      </c>
      <c r="CM50" s="61">
        <f t="shared" si="25"/>
        <v>1</v>
      </c>
      <c r="CN50" s="61">
        <f t="shared" si="26"/>
        <v>1</v>
      </c>
      <c r="CO50" s="61">
        <f t="shared" si="27"/>
        <v>1</v>
      </c>
      <c r="CP50" s="61">
        <f t="shared" si="28"/>
        <v>4</v>
      </c>
      <c r="CQ50" s="61"/>
      <c r="CR50" s="61">
        <f t="shared" si="29"/>
        <v>1</v>
      </c>
      <c r="CS50" s="61">
        <f t="shared" si="30"/>
        <v>1</v>
      </c>
      <c r="CT50" s="61">
        <f t="shared" si="31"/>
        <v>1</v>
      </c>
      <c r="CU50" s="61">
        <f t="shared" si="32"/>
        <v>3</v>
      </c>
      <c r="CV50" s="61"/>
      <c r="CW50" s="61">
        <f t="shared" si="33"/>
        <v>1</v>
      </c>
      <c r="CX50" s="61">
        <f t="shared" si="34"/>
        <v>1</v>
      </c>
      <c r="CY50" s="61">
        <f t="shared" si="35"/>
        <v>2</v>
      </c>
      <c r="CZ50" s="61"/>
      <c r="DA50" s="61">
        <f t="shared" si="36"/>
        <v>1</v>
      </c>
      <c r="DB50" s="66"/>
      <c r="DC50" s="53" t="s">
        <v>32</v>
      </c>
      <c r="DD50" s="67" t="e">
        <f>SUM('SA 2015 Gruppe 5'!#REF!-'SA 2015 Gruppe 5'!#REF!)</f>
        <v>#REF!</v>
      </c>
      <c r="DE50" s="54" t="s">
        <v>24</v>
      </c>
      <c r="DF50" s="55" t="s">
        <v>33</v>
      </c>
      <c r="DG50" s="56" t="s">
        <v>34</v>
      </c>
      <c r="DH50" s="68" t="s">
        <v>35</v>
      </c>
    </row>
    <row r="51" spans="1:112" ht="18">
      <c r="A51" s="70"/>
      <c r="B51" s="79">
        <v>48</v>
      </c>
      <c r="C51" s="4">
        <v>48</v>
      </c>
      <c r="D51" s="74"/>
      <c r="E51" s="51"/>
      <c r="F51" s="51"/>
      <c r="G51" s="51"/>
      <c r="H51" s="51"/>
      <c r="I51" s="51"/>
      <c r="J51" s="52"/>
      <c r="K51" s="52"/>
      <c r="L51" s="82">
        <f t="shared" si="37"/>
        <v>0</v>
      </c>
      <c r="M51" s="81" t="e">
        <f t="shared" si="38"/>
        <v>#DIV/0!</v>
      </c>
      <c r="N51" s="94">
        <f t="shared" si="39"/>
        <v>0</v>
      </c>
      <c r="BM51" s="61"/>
      <c r="BN51" s="61">
        <f t="shared" si="3"/>
        <v>1</v>
      </c>
      <c r="BO51" s="61">
        <f t="shared" si="4"/>
        <v>1</v>
      </c>
      <c r="BP51" s="61">
        <f t="shared" si="5"/>
        <v>1</v>
      </c>
      <c r="BQ51" s="61">
        <f t="shared" si="6"/>
        <v>1</v>
      </c>
      <c r="BR51" s="61">
        <f t="shared" si="7"/>
        <v>1</v>
      </c>
      <c r="BS51" s="61">
        <f t="shared" si="8"/>
        <v>1</v>
      </c>
      <c r="BT51" s="61">
        <f t="shared" si="9"/>
        <v>1</v>
      </c>
      <c r="BU51" s="61">
        <f t="shared" si="10"/>
        <v>7</v>
      </c>
      <c r="BV51" s="61"/>
      <c r="BW51" s="61">
        <f t="shared" si="11"/>
        <v>1</v>
      </c>
      <c r="BX51" s="61">
        <f t="shared" si="12"/>
        <v>1</v>
      </c>
      <c r="BY51" s="61">
        <f t="shared" si="13"/>
        <v>1</v>
      </c>
      <c r="BZ51" s="61">
        <f t="shared" si="14"/>
        <v>1</v>
      </c>
      <c r="CA51" s="61">
        <f t="shared" si="15"/>
        <v>1</v>
      </c>
      <c r="CB51" s="61">
        <f t="shared" si="16"/>
        <v>1</v>
      </c>
      <c r="CC51" s="61">
        <f t="shared" si="17"/>
        <v>6</v>
      </c>
      <c r="CD51" s="61"/>
      <c r="CE51" s="61">
        <f t="shared" si="18"/>
        <v>1</v>
      </c>
      <c r="CF51" s="61">
        <f t="shared" si="19"/>
        <v>1</v>
      </c>
      <c r="CG51" s="61">
        <f t="shared" si="20"/>
        <v>1</v>
      </c>
      <c r="CH51" s="61">
        <f t="shared" si="21"/>
        <v>1</v>
      </c>
      <c r="CI51" s="61">
        <f t="shared" si="22"/>
        <v>1</v>
      </c>
      <c r="CJ51" s="61">
        <f t="shared" si="23"/>
        <v>5</v>
      </c>
      <c r="CK51" s="61"/>
      <c r="CL51" s="61">
        <f t="shared" si="24"/>
        <v>1</v>
      </c>
      <c r="CM51" s="61">
        <f t="shared" si="25"/>
        <v>1</v>
      </c>
      <c r="CN51" s="61">
        <f t="shared" si="26"/>
        <v>1</v>
      </c>
      <c r="CO51" s="61">
        <f t="shared" si="27"/>
        <v>1</v>
      </c>
      <c r="CP51" s="61">
        <f t="shared" si="28"/>
        <v>4</v>
      </c>
      <c r="CQ51" s="61"/>
      <c r="CR51" s="61">
        <f t="shared" si="29"/>
        <v>1</v>
      </c>
      <c r="CS51" s="61">
        <f t="shared" si="30"/>
        <v>1</v>
      </c>
      <c r="CT51" s="61">
        <f t="shared" si="31"/>
        <v>1</v>
      </c>
      <c r="CU51" s="61">
        <f t="shared" si="32"/>
        <v>3</v>
      </c>
      <c r="CV51" s="61"/>
      <c r="CW51" s="61">
        <f t="shared" si="33"/>
        <v>1</v>
      </c>
      <c r="CX51" s="61">
        <f t="shared" si="34"/>
        <v>1</v>
      </c>
      <c r="CY51" s="61">
        <f t="shared" si="35"/>
        <v>2</v>
      </c>
      <c r="CZ51" s="61"/>
      <c r="DA51" s="61">
        <f t="shared" si="36"/>
        <v>1</v>
      </c>
      <c r="DB51" s="66"/>
      <c r="DC51" s="53" t="s">
        <v>32</v>
      </c>
      <c r="DD51" s="67" t="e">
        <f>SUM('SA 2015 Gruppe 5'!#REF!-'SA 2015 Gruppe 5'!#REF!)</f>
        <v>#REF!</v>
      </c>
      <c r="DE51" s="54" t="s">
        <v>24</v>
      </c>
      <c r="DF51" s="55" t="s">
        <v>33</v>
      </c>
      <c r="DG51" s="56" t="s">
        <v>34</v>
      </c>
      <c r="DH51" s="68" t="s">
        <v>35</v>
      </c>
    </row>
    <row r="52" spans="1:112" ht="18">
      <c r="A52" s="70"/>
      <c r="B52" s="79">
        <v>49</v>
      </c>
      <c r="C52" s="75">
        <v>49</v>
      </c>
      <c r="D52" s="73"/>
      <c r="E52" s="49"/>
      <c r="F52" s="49"/>
      <c r="G52" s="49"/>
      <c r="H52" s="49"/>
      <c r="I52" s="49"/>
      <c r="J52" s="50"/>
      <c r="K52" s="50"/>
      <c r="L52" s="82">
        <f t="shared" si="37"/>
        <v>0</v>
      </c>
      <c r="M52" s="81" t="e">
        <f t="shared" si="38"/>
        <v>#DIV/0!</v>
      </c>
      <c r="N52" s="94">
        <f t="shared" si="39"/>
        <v>0</v>
      </c>
      <c r="BM52" s="61"/>
      <c r="BN52" s="61">
        <f t="shared" si="3"/>
        <v>1</v>
      </c>
      <c r="BO52" s="61">
        <f t="shared" si="4"/>
        <v>1</v>
      </c>
      <c r="BP52" s="61">
        <f t="shared" si="5"/>
        <v>1</v>
      </c>
      <c r="BQ52" s="61">
        <f t="shared" si="6"/>
        <v>1</v>
      </c>
      <c r="BR52" s="61">
        <f t="shared" si="7"/>
        <v>1</v>
      </c>
      <c r="BS52" s="61">
        <f t="shared" si="8"/>
        <v>1</v>
      </c>
      <c r="BT52" s="61">
        <f t="shared" si="9"/>
        <v>1</v>
      </c>
      <c r="BU52" s="61">
        <f t="shared" si="10"/>
        <v>7</v>
      </c>
      <c r="BV52" s="61"/>
      <c r="BW52" s="61">
        <f t="shared" si="11"/>
        <v>1</v>
      </c>
      <c r="BX52" s="61">
        <f t="shared" si="12"/>
        <v>1</v>
      </c>
      <c r="BY52" s="61">
        <f t="shared" si="13"/>
        <v>1</v>
      </c>
      <c r="BZ52" s="61">
        <f t="shared" si="14"/>
        <v>1</v>
      </c>
      <c r="CA52" s="61">
        <f t="shared" si="15"/>
        <v>1</v>
      </c>
      <c r="CB52" s="61">
        <f t="shared" si="16"/>
        <v>1</v>
      </c>
      <c r="CC52" s="61">
        <f t="shared" si="17"/>
        <v>6</v>
      </c>
      <c r="CD52" s="61"/>
      <c r="CE52" s="61">
        <f t="shared" si="18"/>
        <v>1</v>
      </c>
      <c r="CF52" s="61">
        <f t="shared" si="19"/>
        <v>1</v>
      </c>
      <c r="CG52" s="61">
        <f t="shared" si="20"/>
        <v>1</v>
      </c>
      <c r="CH52" s="61">
        <f t="shared" si="21"/>
        <v>1</v>
      </c>
      <c r="CI52" s="61">
        <f t="shared" si="22"/>
        <v>1</v>
      </c>
      <c r="CJ52" s="61">
        <f t="shared" si="23"/>
        <v>5</v>
      </c>
      <c r="CK52" s="61"/>
      <c r="CL52" s="61">
        <f t="shared" si="24"/>
        <v>1</v>
      </c>
      <c r="CM52" s="61">
        <f t="shared" si="25"/>
        <v>1</v>
      </c>
      <c r="CN52" s="61">
        <f t="shared" si="26"/>
        <v>1</v>
      </c>
      <c r="CO52" s="61">
        <f t="shared" si="27"/>
        <v>1</v>
      </c>
      <c r="CP52" s="61">
        <f t="shared" si="28"/>
        <v>4</v>
      </c>
      <c r="CQ52" s="61"/>
      <c r="CR52" s="61">
        <f t="shared" si="29"/>
        <v>1</v>
      </c>
      <c r="CS52" s="61">
        <f t="shared" si="30"/>
        <v>1</v>
      </c>
      <c r="CT52" s="61">
        <f t="shared" si="31"/>
        <v>1</v>
      </c>
      <c r="CU52" s="61">
        <f t="shared" si="32"/>
        <v>3</v>
      </c>
      <c r="CV52" s="61"/>
      <c r="CW52" s="61">
        <f t="shared" si="33"/>
        <v>1</v>
      </c>
      <c r="CX52" s="61">
        <f t="shared" si="34"/>
        <v>1</v>
      </c>
      <c r="CY52" s="61">
        <f t="shared" si="35"/>
        <v>2</v>
      </c>
      <c r="CZ52" s="61"/>
      <c r="DA52" s="61">
        <f t="shared" si="36"/>
        <v>1</v>
      </c>
      <c r="DB52" s="66"/>
      <c r="DC52" s="53" t="s">
        <v>32</v>
      </c>
      <c r="DD52" s="67" t="e">
        <f>SUM('SA 2015 Gruppe 5'!#REF!-'SA 2015 Gruppe 5'!#REF!)</f>
        <v>#REF!</v>
      </c>
      <c r="DE52" s="54" t="s">
        <v>24</v>
      </c>
      <c r="DF52" s="55" t="s">
        <v>33</v>
      </c>
      <c r="DG52" s="56" t="s">
        <v>34</v>
      </c>
      <c r="DH52" s="68" t="s">
        <v>35</v>
      </c>
    </row>
    <row r="53" spans="1:112" ht="18.75" thickBot="1">
      <c r="A53" s="70"/>
      <c r="B53" s="95">
        <v>50</v>
      </c>
      <c r="C53" s="96">
        <v>50</v>
      </c>
      <c r="D53" s="97"/>
      <c r="E53" s="98"/>
      <c r="F53" s="98"/>
      <c r="G53" s="98"/>
      <c r="H53" s="98"/>
      <c r="I53" s="98"/>
      <c r="J53" s="99"/>
      <c r="K53" s="99"/>
      <c r="L53" s="100">
        <f t="shared" si="37"/>
        <v>0</v>
      </c>
      <c r="M53" s="101" t="e">
        <f t="shared" si="38"/>
        <v>#DIV/0!</v>
      </c>
      <c r="N53" s="102">
        <f t="shared" si="39"/>
        <v>0</v>
      </c>
      <c r="BM53" s="61"/>
      <c r="BN53" s="61">
        <f t="shared" si="3"/>
        <v>1</v>
      </c>
      <c r="BO53" s="61">
        <f t="shared" si="4"/>
        <v>1</v>
      </c>
      <c r="BP53" s="61">
        <f t="shared" si="5"/>
        <v>1</v>
      </c>
      <c r="BQ53" s="61">
        <f t="shared" si="6"/>
        <v>1</v>
      </c>
      <c r="BR53" s="61">
        <f t="shared" si="7"/>
        <v>1</v>
      </c>
      <c r="BS53" s="61">
        <f t="shared" si="8"/>
        <v>1</v>
      </c>
      <c r="BT53" s="61">
        <f t="shared" si="9"/>
        <v>1</v>
      </c>
      <c r="BU53" s="61">
        <f t="shared" si="10"/>
        <v>7</v>
      </c>
      <c r="BV53" s="61"/>
      <c r="BW53" s="61">
        <f t="shared" si="11"/>
        <v>1</v>
      </c>
      <c r="BX53" s="61">
        <f t="shared" si="12"/>
        <v>1</v>
      </c>
      <c r="BY53" s="61">
        <f t="shared" si="13"/>
        <v>1</v>
      </c>
      <c r="BZ53" s="61">
        <f t="shared" si="14"/>
        <v>1</v>
      </c>
      <c r="CA53" s="61">
        <f t="shared" si="15"/>
        <v>1</v>
      </c>
      <c r="CB53" s="61">
        <f t="shared" si="16"/>
        <v>1</v>
      </c>
      <c r="CC53" s="61">
        <f t="shared" si="17"/>
        <v>6</v>
      </c>
      <c r="CD53" s="61"/>
      <c r="CE53" s="61">
        <f t="shared" si="18"/>
        <v>1</v>
      </c>
      <c r="CF53" s="61">
        <f t="shared" si="19"/>
        <v>1</v>
      </c>
      <c r="CG53" s="61">
        <f t="shared" si="20"/>
        <v>1</v>
      </c>
      <c r="CH53" s="61">
        <f t="shared" si="21"/>
        <v>1</v>
      </c>
      <c r="CI53" s="61">
        <f t="shared" si="22"/>
        <v>1</v>
      </c>
      <c r="CJ53" s="61">
        <f t="shared" si="23"/>
        <v>5</v>
      </c>
      <c r="CK53" s="61"/>
      <c r="CL53" s="61">
        <f t="shared" si="24"/>
        <v>1</v>
      </c>
      <c r="CM53" s="61">
        <f t="shared" si="25"/>
        <v>1</v>
      </c>
      <c r="CN53" s="61">
        <f t="shared" si="26"/>
        <v>1</v>
      </c>
      <c r="CO53" s="61">
        <f t="shared" si="27"/>
        <v>1</v>
      </c>
      <c r="CP53" s="61">
        <f t="shared" si="28"/>
        <v>4</v>
      </c>
      <c r="CQ53" s="61"/>
      <c r="CR53" s="61">
        <f t="shared" si="29"/>
        <v>1</v>
      </c>
      <c r="CS53" s="61">
        <f t="shared" si="30"/>
        <v>1</v>
      </c>
      <c r="CT53" s="61">
        <f t="shared" si="31"/>
        <v>1</v>
      </c>
      <c r="CU53" s="61">
        <f t="shared" si="32"/>
        <v>3</v>
      </c>
      <c r="CV53" s="61"/>
      <c r="CW53" s="61">
        <f t="shared" si="33"/>
        <v>1</v>
      </c>
      <c r="CX53" s="61">
        <f t="shared" si="34"/>
        <v>1</v>
      </c>
      <c r="CY53" s="61">
        <f t="shared" si="35"/>
        <v>2</v>
      </c>
      <c r="CZ53" s="61"/>
      <c r="DA53" s="61">
        <f t="shared" si="36"/>
        <v>1</v>
      </c>
      <c r="DB53" s="66"/>
      <c r="DC53" s="53" t="s">
        <v>32</v>
      </c>
      <c r="DD53" s="67" t="e">
        <f>SUM('SA 2015 Gruppe 5'!#REF!-'SA 2015 Gruppe 5'!#REF!)</f>
        <v>#REF!</v>
      </c>
      <c r="DE53" s="54" t="s">
        <v>24</v>
      </c>
      <c r="DF53" s="55" t="s">
        <v>33</v>
      </c>
      <c r="DG53" s="56" t="s">
        <v>34</v>
      </c>
      <c r="DH53" s="68" t="s">
        <v>35</v>
      </c>
    </row>
    <row r="54" spans="1:14" ht="18.75" thickBot="1">
      <c r="A54" s="70"/>
      <c r="B54" s="286" t="s">
        <v>63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8"/>
    </row>
    <row r="55" spans="1:66" ht="18">
      <c r="A55" s="70"/>
      <c r="B55" s="70"/>
      <c r="C55" s="103" t="s">
        <v>57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2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</row>
    <row r="56" spans="1:66" ht="18">
      <c r="A56" s="70"/>
      <c r="B56" s="70"/>
      <c r="C56" s="104" t="s">
        <v>86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</row>
    <row r="57" spans="1:66" ht="18">
      <c r="A57" s="70"/>
      <c r="B57" s="70"/>
      <c r="C57" s="104" t="s">
        <v>51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2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</row>
    <row r="58" spans="1:66" ht="18">
      <c r="A58" s="70"/>
      <c r="B58" s="70"/>
      <c r="C58" s="104" t="s">
        <v>53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2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</row>
    <row r="59" spans="1:66" ht="18">
      <c r="A59" s="70"/>
      <c r="B59" s="70"/>
      <c r="C59" s="104" t="s">
        <v>58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</row>
    <row r="60" spans="1:66" ht="18">
      <c r="A60" s="70"/>
      <c r="B60" s="70"/>
      <c r="C60" s="104" t="s">
        <v>87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</row>
    <row r="61" spans="1:66" ht="18">
      <c r="A61" s="70"/>
      <c r="B61" s="70"/>
      <c r="C61" s="104" t="s">
        <v>52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</row>
    <row r="62" spans="1:66" ht="18">
      <c r="A62" s="70"/>
      <c r="B62" s="70"/>
      <c r="C62" s="104" t="s">
        <v>46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</row>
    <row r="63" spans="1:66" ht="18">
      <c r="A63" s="70"/>
      <c r="B63" s="70"/>
      <c r="C63" s="104" t="s">
        <v>43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</row>
    <row r="64" spans="1:66" ht="18">
      <c r="A64" s="70"/>
      <c r="B64" s="70"/>
      <c r="C64" s="104" t="s">
        <v>48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</row>
    <row r="65" spans="1:66" ht="18">
      <c r="A65" s="70"/>
      <c r="B65" s="70"/>
      <c r="C65" s="104" t="s">
        <v>47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</row>
    <row r="66" spans="1:66" ht="18">
      <c r="A66" s="70"/>
      <c r="B66" s="70"/>
      <c r="C66" s="104" t="s">
        <v>72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</row>
    <row r="67" spans="1:66" ht="18">
      <c r="A67" s="70"/>
      <c r="B67" s="70"/>
      <c r="C67" s="104" t="s">
        <v>44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</row>
    <row r="68" spans="1:66" ht="18">
      <c r="A68" s="70"/>
      <c r="B68" s="70"/>
      <c r="C68" s="104" t="s">
        <v>75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</row>
    <row r="69" spans="1:66" ht="18">
      <c r="A69" s="70"/>
      <c r="B69" s="70"/>
      <c r="C69" s="104" t="s">
        <v>49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</row>
    <row r="70" spans="1:66" ht="18">
      <c r="A70" s="70"/>
      <c r="B70" s="70"/>
      <c r="C70" s="104" t="s">
        <v>61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</row>
    <row r="71" spans="1:66" ht="18">
      <c r="A71" s="70"/>
      <c r="B71" s="70"/>
      <c r="C71" s="104" t="s">
        <v>54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</row>
    <row r="72" spans="1:66" ht="18">
      <c r="A72" s="70"/>
      <c r="B72" s="70"/>
      <c r="C72" s="104" t="s">
        <v>50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</row>
    <row r="73" spans="1:66" ht="18">
      <c r="A73" s="70"/>
      <c r="B73" s="70"/>
      <c r="C73" s="104" t="s">
        <v>77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</row>
    <row r="74" spans="1:66" ht="18">
      <c r="A74" s="70"/>
      <c r="B74" s="70"/>
      <c r="C74" s="104" t="s">
        <v>76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</row>
    <row r="75" spans="1:66" ht="18">
      <c r="A75" s="70"/>
      <c r="B75" s="70"/>
      <c r="C75" s="104" t="s">
        <v>56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</row>
    <row r="76" spans="1:66" ht="18">
      <c r="A76" s="70"/>
      <c r="B76" s="70"/>
      <c r="C76" s="104" t="s">
        <v>60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</row>
    <row r="77" spans="1:66" ht="18">
      <c r="A77" s="70"/>
      <c r="B77" s="70"/>
      <c r="C77" s="104" t="s">
        <v>59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</row>
    <row r="78" spans="1:66" ht="18">
      <c r="A78" s="70"/>
      <c r="B78" s="70"/>
      <c r="C78" s="104" t="s">
        <v>78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</row>
    <row r="79" spans="1:66" ht="18">
      <c r="A79" s="70"/>
      <c r="B79" s="70"/>
      <c r="C79" s="104" t="s">
        <v>42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</row>
    <row r="80" spans="1:66" ht="18">
      <c r="A80" s="70"/>
      <c r="B80" s="70"/>
      <c r="C80" s="104" t="s">
        <v>45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</row>
    <row r="81" spans="1:66" ht="18">
      <c r="A81" s="70"/>
      <c r="B81" s="70"/>
      <c r="C81" s="104" t="s">
        <v>40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</row>
    <row r="82" spans="1:66" ht="18">
      <c r="A82" s="70"/>
      <c r="B82" s="70"/>
      <c r="C82" s="104" t="s">
        <v>55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</row>
    <row r="83" spans="1:66" ht="18">
      <c r="A83" s="70"/>
      <c r="B83" s="70"/>
      <c r="C83" s="104" t="s">
        <v>39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</row>
    <row r="84" spans="1:66" ht="18">
      <c r="A84" s="70"/>
      <c r="B84" s="70"/>
      <c r="C84" s="104" t="s">
        <v>62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</row>
    <row r="85" spans="1:66" ht="18">
      <c r="A85" s="70"/>
      <c r="B85" s="70"/>
      <c r="C85" s="104" t="s">
        <v>36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</row>
    <row r="86" spans="1:66" ht="18">
      <c r="A86" s="70"/>
      <c r="B86" s="70"/>
      <c r="C86" s="104" t="s">
        <v>38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</row>
    <row r="87" spans="1:66" ht="12.75">
      <c r="A87" s="70"/>
      <c r="B87" s="70"/>
      <c r="C87" s="1" t="s">
        <v>37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</row>
    <row r="88" spans="1:66" ht="12.75">
      <c r="A88" s="70"/>
      <c r="B88" s="70"/>
      <c r="C88" s="71" t="s">
        <v>41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</row>
    <row r="89" spans="1:66" ht="12.75">
      <c r="A89" s="70"/>
      <c r="B89" s="70"/>
      <c r="C89" s="71" t="s">
        <v>88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</row>
    <row r="90" spans="1:66" ht="12.75">
      <c r="A90" s="70"/>
      <c r="B90" s="70"/>
      <c r="C90" s="71" t="s">
        <v>89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</row>
    <row r="91" spans="1:66" ht="12.75">
      <c r="A91" s="70"/>
      <c r="B91" s="70"/>
      <c r="C91" s="71"/>
      <c r="D91" s="70"/>
      <c r="E91" s="70"/>
      <c r="F91" s="70"/>
      <c r="G91" s="70"/>
      <c r="H91" s="70"/>
      <c r="I91" s="70"/>
      <c r="J91" s="70"/>
      <c r="K91" s="70"/>
      <c r="L91" s="70"/>
      <c r="M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</row>
    <row r="92" spans="1:66" ht="12.75">
      <c r="A92" s="70"/>
      <c r="B92" s="70"/>
      <c r="C92" s="71"/>
      <c r="D92" s="70"/>
      <c r="E92" s="70"/>
      <c r="F92" s="70"/>
      <c r="G92" s="70"/>
      <c r="H92" s="70"/>
      <c r="I92" s="70"/>
      <c r="J92" s="70"/>
      <c r="K92" s="70"/>
      <c r="L92" s="70"/>
      <c r="M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</row>
    <row r="93" spans="1:66" ht="12.75">
      <c r="A93" s="70"/>
      <c r="B93" s="70"/>
      <c r="C93" s="71"/>
      <c r="D93" s="70"/>
      <c r="E93" s="70"/>
      <c r="F93" s="70"/>
      <c r="G93" s="70"/>
      <c r="H93" s="70"/>
      <c r="I93" s="70"/>
      <c r="J93" s="70"/>
      <c r="K93" s="70"/>
      <c r="L93" s="70"/>
      <c r="M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</row>
    <row r="94" spans="1:66" ht="12.75">
      <c r="A94" s="70"/>
      <c r="B94" s="70"/>
      <c r="C94" s="71"/>
      <c r="D94" s="70"/>
      <c r="E94" s="70"/>
      <c r="F94" s="70"/>
      <c r="G94" s="70"/>
      <c r="H94" s="70"/>
      <c r="I94" s="70"/>
      <c r="J94" s="70"/>
      <c r="K94" s="70"/>
      <c r="L94" s="70"/>
      <c r="M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</row>
    <row r="95" spans="1:66" ht="12.75">
      <c r="A95" s="70"/>
      <c r="B95" s="70"/>
      <c r="C95" s="71"/>
      <c r="D95" s="70"/>
      <c r="E95" s="70"/>
      <c r="F95" s="70"/>
      <c r="G95" s="70"/>
      <c r="H95" s="70"/>
      <c r="I95" s="70"/>
      <c r="J95" s="70"/>
      <c r="K95" s="70"/>
      <c r="L95" s="70"/>
      <c r="M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</row>
    <row r="96" spans="1:66" ht="12.75">
      <c r="A96" s="70"/>
      <c r="B96" s="70"/>
      <c r="C96" s="71"/>
      <c r="D96" s="70"/>
      <c r="E96" s="70"/>
      <c r="F96" s="70"/>
      <c r="G96" s="70"/>
      <c r="H96" s="70"/>
      <c r="I96" s="70"/>
      <c r="J96" s="70"/>
      <c r="K96" s="70"/>
      <c r="L96" s="70"/>
      <c r="M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</row>
    <row r="97" spans="1:66" ht="12.75">
      <c r="A97" s="70"/>
      <c r="B97" s="70"/>
      <c r="C97" s="71"/>
      <c r="D97" s="70"/>
      <c r="E97" s="70"/>
      <c r="F97" s="70"/>
      <c r="G97" s="70"/>
      <c r="H97" s="70"/>
      <c r="I97" s="70"/>
      <c r="J97" s="70"/>
      <c r="K97" s="70"/>
      <c r="L97" s="70"/>
      <c r="M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</row>
    <row r="98" spans="1:66" ht="12.75">
      <c r="A98" s="70"/>
      <c r="B98" s="70"/>
      <c r="C98" s="71"/>
      <c r="D98" s="70"/>
      <c r="E98" s="70"/>
      <c r="F98" s="70"/>
      <c r="G98" s="70"/>
      <c r="H98" s="70"/>
      <c r="I98" s="70"/>
      <c r="J98" s="70"/>
      <c r="K98" s="70"/>
      <c r="L98" s="70"/>
      <c r="M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</row>
    <row r="99" spans="1:66" ht="12.75">
      <c r="A99" s="70"/>
      <c r="B99" s="70"/>
      <c r="C99" s="71"/>
      <c r="D99" s="70"/>
      <c r="E99" s="70"/>
      <c r="F99" s="70"/>
      <c r="G99" s="70"/>
      <c r="H99" s="70"/>
      <c r="I99" s="70"/>
      <c r="J99" s="70"/>
      <c r="K99" s="70"/>
      <c r="L99" s="70"/>
      <c r="M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</row>
    <row r="100" spans="1:66" ht="12.75">
      <c r="A100" s="70"/>
      <c r="B100" s="70"/>
      <c r="C100" s="71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</row>
    <row r="101" spans="1:66" ht="12.75">
      <c r="A101" s="70"/>
      <c r="B101" s="70"/>
      <c r="C101" s="71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</row>
    <row r="102" spans="1:66" ht="12.75">
      <c r="A102" s="70"/>
      <c r="B102" s="70"/>
      <c r="C102" s="71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</row>
    <row r="103" spans="1:66" ht="12.75">
      <c r="A103" s="70"/>
      <c r="B103" s="70"/>
      <c r="C103" s="71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</row>
    <row r="104" spans="1:66" ht="12.75">
      <c r="A104" s="70"/>
      <c r="B104" s="70"/>
      <c r="C104" s="71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</row>
    <row r="105" spans="1:66" ht="12.75">
      <c r="A105" s="70"/>
      <c r="B105" s="70"/>
      <c r="C105" s="71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</row>
    <row r="106" spans="1:66" ht="12.75">
      <c r="A106" s="70"/>
      <c r="B106" s="70"/>
      <c r="C106" s="71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</row>
    <row r="107" spans="1:66" ht="12.75">
      <c r="A107" s="70"/>
      <c r="B107" s="70"/>
      <c r="C107" s="71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</row>
    <row r="108" spans="1:66" ht="12.75">
      <c r="A108" s="70"/>
      <c r="B108" s="70"/>
      <c r="C108" s="71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</row>
    <row r="109" spans="1:66" ht="12.75">
      <c r="A109" s="70"/>
      <c r="B109" s="70"/>
      <c r="C109" s="71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</row>
    <row r="110" spans="1:66" ht="12.75">
      <c r="A110" s="70"/>
      <c r="B110" s="70"/>
      <c r="C110" s="71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</row>
    <row r="111" spans="1:66" ht="12.75">
      <c r="A111" s="70"/>
      <c r="B111" s="70"/>
      <c r="C111" s="71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2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</row>
    <row r="112" spans="1:66" ht="12.75">
      <c r="A112" s="70"/>
      <c r="B112" s="70"/>
      <c r="C112" s="71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2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</row>
    <row r="113" spans="1:66" ht="12.75">
      <c r="A113" s="70"/>
      <c r="B113" s="70"/>
      <c r="C113" s="71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2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</row>
    <row r="114" spans="1:66" ht="12.75">
      <c r="A114" s="70"/>
      <c r="B114" s="70"/>
      <c r="C114" s="71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2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</row>
    <row r="115" spans="1:66" ht="12.75">
      <c r="A115" s="70"/>
      <c r="B115" s="70"/>
      <c r="C115" s="71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2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</row>
    <row r="116" spans="1:66" ht="12.75">
      <c r="A116" s="70"/>
      <c r="B116" s="70"/>
      <c r="C116" s="71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2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</row>
    <row r="117" spans="1:66" ht="12.75">
      <c r="A117" s="70"/>
      <c r="B117" s="70"/>
      <c r="C117" s="71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2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</row>
    <row r="118" spans="1:66" ht="12.75">
      <c r="A118" s="70"/>
      <c r="B118" s="70"/>
      <c r="C118" s="71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2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</row>
    <row r="119" spans="1:66" ht="12.75">
      <c r="A119" s="70"/>
      <c r="B119" s="70"/>
      <c r="C119" s="71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2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</row>
    <row r="120" spans="1:66" ht="12.75">
      <c r="A120" s="70"/>
      <c r="B120" s="70"/>
      <c r="C120" s="71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2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</row>
    <row r="121" spans="1:66" ht="12.75">
      <c r="A121" s="70"/>
      <c r="B121" s="70"/>
      <c r="C121" s="71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2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</row>
    <row r="122" spans="1:66" ht="12.75">
      <c r="A122" s="70"/>
      <c r="B122" s="70"/>
      <c r="C122" s="71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2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</row>
    <row r="123" spans="1:66" ht="12.75">
      <c r="A123" s="70"/>
      <c r="B123" s="70"/>
      <c r="C123" s="71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2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</row>
    <row r="124" spans="1:66" ht="12.75">
      <c r="A124" s="70"/>
      <c r="B124" s="70"/>
      <c r="C124" s="71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2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</row>
    <row r="125" spans="1:66" ht="12.75">
      <c r="A125" s="70"/>
      <c r="B125" s="70"/>
      <c r="C125" s="71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2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</row>
    <row r="126" spans="1:66" ht="12.75">
      <c r="A126" s="70"/>
      <c r="B126" s="70"/>
      <c r="C126" s="71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2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</row>
    <row r="127" spans="1:66" ht="12.75">
      <c r="A127" s="70"/>
      <c r="B127" s="70"/>
      <c r="C127" s="71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2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</row>
    <row r="128" spans="1:66" ht="12.75">
      <c r="A128" s="70"/>
      <c r="B128" s="70"/>
      <c r="C128" s="71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2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</row>
    <row r="129" spans="1:66" ht="12.75">
      <c r="A129" s="70"/>
      <c r="B129" s="70"/>
      <c r="C129" s="71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2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</row>
    <row r="130" spans="1:66" ht="12.75">
      <c r="A130" s="70"/>
      <c r="B130" s="70"/>
      <c r="C130" s="71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2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</row>
    <row r="131" spans="1:66" ht="12.75">
      <c r="A131" s="70"/>
      <c r="B131" s="70"/>
      <c r="C131" s="71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2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</row>
    <row r="132" spans="1:66" ht="12.75">
      <c r="A132" s="70"/>
      <c r="B132" s="70"/>
      <c r="C132" s="71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2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</row>
    <row r="133" spans="1:66" ht="12.75">
      <c r="A133" s="70"/>
      <c r="B133" s="70"/>
      <c r="C133" s="71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2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</row>
    <row r="134" spans="1:66" ht="12.75">
      <c r="A134" s="70"/>
      <c r="B134" s="70"/>
      <c r="C134" s="71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2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</row>
    <row r="135" spans="1:66" ht="12.75">
      <c r="A135" s="70"/>
      <c r="B135" s="70"/>
      <c r="C135" s="71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2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</row>
    <row r="136" spans="1:66" ht="12.75">
      <c r="A136" s="70"/>
      <c r="B136" s="70"/>
      <c r="C136" s="71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2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</row>
    <row r="137" spans="1:66" ht="12.75">
      <c r="A137" s="70"/>
      <c r="B137" s="70"/>
      <c r="C137" s="71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2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</row>
    <row r="138" spans="1:66" ht="12.75">
      <c r="A138" s="70"/>
      <c r="B138" s="70"/>
      <c r="C138" s="71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2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</row>
    <row r="139" spans="1:66" ht="12.75">
      <c r="A139" s="70"/>
      <c r="B139" s="70"/>
      <c r="C139" s="71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2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</row>
    <row r="140" spans="1:66" ht="12.75">
      <c r="A140" s="70"/>
      <c r="B140" s="70"/>
      <c r="C140" s="71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2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</row>
    <row r="141" spans="1:66" ht="12.75">
      <c r="A141" s="70"/>
      <c r="B141" s="70"/>
      <c r="C141" s="71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2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</row>
    <row r="142" spans="1:66" ht="12.75">
      <c r="A142" s="70"/>
      <c r="B142" s="70"/>
      <c r="C142" s="71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2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</row>
    <row r="143" spans="1:66" ht="12.75">
      <c r="A143" s="70"/>
      <c r="B143" s="70"/>
      <c r="C143" s="71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2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</row>
    <row r="144" spans="1:66" ht="12.75">
      <c r="A144" s="70"/>
      <c r="B144" s="70"/>
      <c r="C144" s="71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2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</row>
    <row r="145" spans="1:66" ht="12.75">
      <c r="A145" s="70"/>
      <c r="B145" s="70"/>
      <c r="C145" s="71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2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</row>
    <row r="146" spans="1:66" ht="12.75">
      <c r="A146" s="70"/>
      <c r="B146" s="70"/>
      <c r="C146" s="71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2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</row>
    <row r="147" spans="1:66" ht="12.75">
      <c r="A147" s="70"/>
      <c r="B147" s="70"/>
      <c r="C147" s="71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2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</row>
    <row r="148" spans="1:66" ht="12.75">
      <c r="A148" s="70"/>
      <c r="B148" s="70"/>
      <c r="C148" s="71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2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</row>
    <row r="149" spans="1:66" ht="12.75">
      <c r="A149" s="70"/>
      <c r="B149" s="70"/>
      <c r="C149" s="71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2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</row>
    <row r="150" spans="1:66" ht="12.75">
      <c r="A150" s="70"/>
      <c r="B150" s="70"/>
      <c r="C150" s="71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2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</row>
    <row r="151" spans="1:66" ht="12.75">
      <c r="A151" s="70"/>
      <c r="B151" s="70"/>
      <c r="C151" s="71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2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</row>
    <row r="152" spans="1:66" ht="12.75">
      <c r="A152" s="70"/>
      <c r="B152" s="70"/>
      <c r="C152" s="71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2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</row>
    <row r="153" spans="1:66" ht="12.75">
      <c r="A153" s="70"/>
      <c r="B153" s="70"/>
      <c r="C153" s="71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2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</row>
    <row r="154" spans="1:66" ht="12.75">
      <c r="A154" s="70"/>
      <c r="B154" s="70"/>
      <c r="C154" s="71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2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</row>
    <row r="155" spans="1:66" ht="12.75">
      <c r="A155" s="70"/>
      <c r="B155" s="70"/>
      <c r="C155" s="71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2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</row>
    <row r="156" spans="1:66" ht="12.75">
      <c r="A156" s="70"/>
      <c r="B156" s="70"/>
      <c r="C156" s="71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2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</row>
    <row r="157" spans="1:66" ht="12.75">
      <c r="A157" s="70"/>
      <c r="B157" s="70"/>
      <c r="C157" s="71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2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</row>
    <row r="158" spans="1:66" ht="12.75">
      <c r="A158" s="70"/>
      <c r="B158" s="70"/>
      <c r="C158" s="71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2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</row>
    <row r="159" spans="1:66" ht="12.75">
      <c r="A159" s="70"/>
      <c r="B159" s="70"/>
      <c r="C159" s="71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2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</row>
    <row r="160" spans="1:66" ht="12.75">
      <c r="A160" s="70"/>
      <c r="B160" s="70"/>
      <c r="C160" s="71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2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</row>
    <row r="161" spans="1:66" ht="12.75">
      <c r="A161" s="70"/>
      <c r="B161" s="70"/>
      <c r="C161" s="71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2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</row>
    <row r="162" spans="1:66" ht="12.75">
      <c r="A162" s="70"/>
      <c r="B162" s="70"/>
      <c r="C162" s="71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2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</row>
    <row r="163" spans="1:66" ht="12.75">
      <c r="A163" s="70"/>
      <c r="B163" s="70"/>
      <c r="C163" s="71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2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</row>
    <row r="164" spans="1:66" ht="12.75">
      <c r="A164" s="70"/>
      <c r="B164" s="70"/>
      <c r="C164" s="71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2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</row>
    <row r="165" spans="1:66" ht="12.75">
      <c r="A165" s="70"/>
      <c r="B165" s="70"/>
      <c r="C165" s="71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2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2015-11-18T17:05:29Z</dcterms:modified>
  <cp:category/>
  <cp:version/>
  <cp:contentType/>
  <cp:contentStatus/>
</cp:coreProperties>
</file>