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2" activeTab="0"/>
  </bookViews>
  <sheets>
    <sheet name="Ergebnisse 1415" sheetId="1" r:id="rId1"/>
    <sheet name="Reglement" sheetId="2" r:id="rId2"/>
  </sheets>
  <definedNames/>
  <calcPr fullCalcOnLoad="1"/>
</workbook>
</file>

<file path=xl/comments1.xml><?xml version="1.0" encoding="utf-8"?>
<comments xmlns="http://schemas.openxmlformats.org/spreadsheetml/2006/main">
  <authors>
    <author>DIETER</author>
  </authors>
  <commentList>
    <comment ref="O51" authorId="0">
      <text>
        <r>
          <rPr>
            <b/>
            <sz val="9"/>
            <rFont val="Tahoma"/>
            <family val="2"/>
          </rPr>
          <t>DIETER:</t>
        </r>
        <r>
          <rPr>
            <sz val="9"/>
            <rFont val="Tahoma"/>
            <family val="2"/>
          </rPr>
          <t xml:space="preserve">
Gesamtgewicht 199,95g</t>
        </r>
      </text>
    </comment>
    <comment ref="G42" authorId="0">
      <text>
        <r>
          <rPr>
            <b/>
            <sz val="9"/>
            <rFont val="Tahoma"/>
            <family val="2"/>
          </rPr>
          <t>DIETER:</t>
        </r>
        <r>
          <rPr>
            <sz val="9"/>
            <rFont val="Tahoma"/>
            <family val="2"/>
          </rPr>
          <t xml:space="preserve">
Erst ab drei Startern volle Punkte; in diesem Fall werden Punkte ab dem zweiten Platz vergeben.
Sieger Rennen 18 + Sieger Quali 2 Punkte</t>
        </r>
      </text>
    </comment>
    <comment ref="G43" authorId="0">
      <text>
        <r>
          <rPr>
            <b/>
            <sz val="9"/>
            <rFont val="Tahoma"/>
            <family val="2"/>
          </rPr>
          <t>DIETER:</t>
        </r>
        <r>
          <rPr>
            <sz val="9"/>
            <rFont val="Tahoma"/>
            <family val="2"/>
          </rPr>
          <t xml:space="preserve">
Kein Quali - keine Qualipunkte</t>
        </r>
      </text>
    </comment>
  </commentList>
</comments>
</file>

<file path=xl/sharedStrings.xml><?xml version="1.0" encoding="utf-8"?>
<sst xmlns="http://schemas.openxmlformats.org/spreadsheetml/2006/main" count="375" uniqueCount="201">
  <si>
    <r>
      <t>S</t>
    </r>
    <r>
      <rPr>
        <b/>
        <sz val="14"/>
        <color indexed="11"/>
        <rFont val="Arial"/>
        <family val="2"/>
      </rPr>
      <t>lot</t>
    </r>
    <r>
      <rPr>
        <b/>
        <sz val="20"/>
        <color indexed="11"/>
        <rFont val="Arial"/>
        <family val="2"/>
      </rPr>
      <t>R</t>
    </r>
    <r>
      <rPr>
        <b/>
        <sz val="14"/>
        <color indexed="11"/>
        <rFont val="Arial"/>
        <family val="2"/>
      </rPr>
      <t xml:space="preserve">acing </t>
    </r>
    <r>
      <rPr>
        <b/>
        <sz val="20"/>
        <color indexed="11"/>
        <rFont val="Arial"/>
        <family val="2"/>
      </rPr>
      <t>T</t>
    </r>
    <r>
      <rPr>
        <b/>
        <sz val="14"/>
        <color indexed="11"/>
        <rFont val="Arial"/>
        <family val="2"/>
      </rPr>
      <t>ulln</t>
    </r>
  </si>
  <si>
    <r>
      <t>A</t>
    </r>
    <r>
      <rPr>
        <b/>
        <sz val="14"/>
        <color indexed="10"/>
        <rFont val="Arial"/>
        <family val="2"/>
      </rPr>
      <t>uto</t>
    </r>
    <r>
      <rPr>
        <b/>
        <sz val="20"/>
        <color indexed="10"/>
        <rFont val="Arial"/>
        <family val="2"/>
      </rPr>
      <t>R</t>
    </r>
    <r>
      <rPr>
        <b/>
        <sz val="14"/>
        <color indexed="10"/>
        <rFont val="Arial"/>
        <family val="2"/>
      </rPr>
      <t>ennbahn</t>
    </r>
    <r>
      <rPr>
        <b/>
        <sz val="20"/>
        <color indexed="10"/>
        <rFont val="Arial"/>
        <family val="2"/>
      </rPr>
      <t>Z</t>
    </r>
    <r>
      <rPr>
        <b/>
        <sz val="14"/>
        <color indexed="10"/>
        <rFont val="Arial"/>
        <family val="2"/>
      </rPr>
      <t xml:space="preserve">entrum </t>
    </r>
    <r>
      <rPr>
        <b/>
        <sz val="20"/>
        <color indexed="10"/>
        <rFont val="Arial"/>
        <family val="2"/>
      </rPr>
      <t>D</t>
    </r>
    <r>
      <rPr>
        <b/>
        <sz val="14"/>
        <color indexed="10"/>
        <rFont val="Arial"/>
        <family val="2"/>
      </rPr>
      <t>ürnkrut</t>
    </r>
  </si>
  <si>
    <t>Platz</t>
  </si>
  <si>
    <t>Runden</t>
  </si>
  <si>
    <t>FahrerIn</t>
  </si>
  <si>
    <t>Fahrzeug</t>
  </si>
  <si>
    <t>Chassis</t>
  </si>
  <si>
    <t>Motor Nr.</t>
  </si>
  <si>
    <t>Rückstand zum</t>
  </si>
  <si>
    <t>Teilergebnisse</t>
  </si>
  <si>
    <t>Qualifying</t>
  </si>
  <si>
    <t>Ersten</t>
  </si>
  <si>
    <t>Vorigen</t>
  </si>
  <si>
    <t>Turn 1</t>
  </si>
  <si>
    <t>Turn 2</t>
  </si>
  <si>
    <t>Zeit</t>
  </si>
  <si>
    <t>Rückstand</t>
  </si>
  <si>
    <t>Gesamt- punkte</t>
  </si>
  <si>
    <t>Einzelergebnisse</t>
  </si>
  <si>
    <t>▲2</t>
  </si>
  <si>
    <t>◄</t>
  </si>
  <si>
    <t>▼2</t>
  </si>
  <si>
    <t>Marko Neumayer</t>
  </si>
  <si>
    <t>▼1</t>
  </si>
  <si>
    <t>Roman Grunner</t>
  </si>
  <si>
    <t>Quali-Mittelwert:</t>
  </si>
  <si>
    <t>Erich Schörg</t>
  </si>
  <si>
    <t>errechnete Strafe:</t>
  </si>
  <si>
    <t>Leo Rebler</t>
  </si>
  <si>
    <t>ARZD</t>
  </si>
  <si>
    <t>►neu</t>
  </si>
  <si>
    <t>Christian Melbinger</t>
  </si>
  <si>
    <t>Dieter Mayr</t>
  </si>
  <si>
    <t>▲3</t>
  </si>
  <si>
    <t>Punktevergabe:        3/2/1 im Qualifying sowie 20/18/16/15/14/13/12/… im Rennen</t>
  </si>
  <si>
    <t>Sollten mehr als 18 Starter antreten wird die Höchstpunktezahl aliquot erhöht</t>
  </si>
  <si>
    <t>Reihung bei Gleichstand nach Gesamtpunkten, dann nach bestem Ergebnis, dann nach früher gefahren.</t>
  </si>
  <si>
    <t>SRT</t>
  </si>
  <si>
    <r>
      <t xml:space="preserve">SCRV </t>
    </r>
    <r>
      <rPr>
        <b/>
        <sz val="12"/>
        <color indexed="56"/>
        <rFont val="Arial"/>
        <family val="2"/>
      </rPr>
      <t>(Birkfeld)</t>
    </r>
  </si>
  <si>
    <t>BMW V12 LMR</t>
  </si>
  <si>
    <t>1.Lauf      2 x 5 x 7 min</t>
  </si>
  <si>
    <t>1.</t>
  </si>
  <si>
    <r>
      <t>Motor:</t>
    </r>
    <r>
      <rPr>
        <sz val="10"/>
        <rFont val="Arial"/>
        <family val="2"/>
      </rPr>
      <t xml:space="preserve"> Der im Rennen zu verwendende Motor wird am Renntag vom Veranstalter zur Verfügung gestellt und von den Teilnehmern gezogen</t>
    </r>
  </si>
  <si>
    <t>2.</t>
  </si>
  <si>
    <t>a)</t>
  </si>
  <si>
    <t>seitliche Öffnungen dürfen geschlossen werden, wenn dadurch ein ungehinderter Einbau des Fahrwerkes ermöglicht wird.</t>
  </si>
  <si>
    <t>b)</t>
  </si>
  <si>
    <t>Es darf sich aber keinesfalls die Silhouette des Fahrzeuges verändern.</t>
  </si>
  <si>
    <t>diese werden gemeinsam eine Entscheidung fällen. Idealerweise ist seitens des betreffenden Fahrers ein Fotobeweis zu erbringen (www.racingsportscars.com).</t>
  </si>
  <si>
    <t>c)</t>
  </si>
  <si>
    <t>Pflichtanbauteil: Spiegel; freiwillig: Antenne, Scheibenwischer, Frontflipper</t>
  </si>
  <si>
    <t>d)</t>
  </si>
  <si>
    <t>e)</t>
  </si>
  <si>
    <t>Lackierung, 3 Startnummern, Sponsorendecals…sonst ist es kein Rennauto!</t>
  </si>
  <si>
    <t>f)</t>
  </si>
  <si>
    <t>g)</t>
  </si>
  <si>
    <t>Nachbildung des Originalfahrzeuges. Dr. Google bietet hier eine große Hilfe! Gefertigt aus Polystyrol oder Kohlefaser mit einer Mindeststärke von 0,5mm und</t>
  </si>
  <si>
    <t>Ebenso sind originalgetreue Resineflügel erlaubt. Diese sind bei den Veranstaltern beziehbar und für beinahe jedes Modell verfügbar.</t>
  </si>
  <si>
    <t>Es wird besonderes Augenmerk auf die Originalposition des Heckflügels gelegt! (www.racingsportscars.com)</t>
  </si>
  <si>
    <t>3.</t>
  </si>
  <si>
    <t xml:space="preserve"> Breite, Gewicht, Höhe…</t>
  </si>
  <si>
    <t>Bodenfreiheit des Fahrzeuges vor dem Rennen 1mm, bei der Endabnahme mindestens 0,8mm</t>
  </si>
  <si>
    <t>4.</t>
  </si>
  <si>
    <t>Felgen und Reifen:</t>
  </si>
  <si>
    <t>alternativ Designfelgen. Töpfchenfelgen sind keine Designfelgen!</t>
  </si>
  <si>
    <t>Reifenbreite: vorne mindestens 6mm mit 5mm Auflage, hinten maximal 16mm</t>
  </si>
  <si>
    <t>Reifendurchmesser: vorne mindestens 24mm (GT´s 25mm), hinten mindestens 26mm</t>
  </si>
  <si>
    <t>5.</t>
  </si>
  <si>
    <t>Fahrwerk (Chassis):</t>
  </si>
  <si>
    <t>Es dürfen ausschliesslich Plafit Fahrwerke der Generation SLP1 und SLP2 in Originalzustand verwendet werden (Ausnahmen sh. unten)!</t>
  </si>
  <si>
    <t>Die Karosseriehalter bei SLP1 Fahrwerken sind freigestellt</t>
  </si>
  <si>
    <t xml:space="preserve">beim SLP 2 sind alle Nachbauten (DoSlot, Speedslot, Werk, Eigenbau) freigegeben. Material freigegeben (Karbon, GFK, ALU…) </t>
  </si>
  <si>
    <t>aber keine H-Träger! Zur Verbindung der unteren und oberen Halteplatten dürfen beliebige Schrauben verwendet werden.</t>
  </si>
  <si>
    <t>Einzig erlaubte Tuningteile sind Trimmgewichte incl. deren Halteplatten sowie verschieden harte Federn</t>
  </si>
  <si>
    <t>Nur Blei oder/und Messing, seitlich nicht außerhalb der Chassisgrundplatte. Befestigung egal (schrauben, kleben, löten…).</t>
  </si>
  <si>
    <t>Schleifer, Leitkiel, Kugellager, Schrauben, Kabel freigestellt. Achsen durchgehend aus vollem Stahl, kürzen und Einkerbungen für Madenschrauben erlaubt</t>
  </si>
  <si>
    <t>Das Fahrwerk muss im ORIGINALZUSTAND bleiben, kein Abfräsen, Kürzen oder Ausfräsen von Löchern etc.!</t>
  </si>
  <si>
    <t>Einzige Ausnahme: Löcher für die Befestigungsschrauben der Zusatzgewichte und wenn die Motorhalterschrauben ausgeleiert sind.</t>
  </si>
  <si>
    <t>Reglementänderungen:</t>
  </si>
  <si>
    <t>Die Clubs behalten sich das Recht vor, Änderungen die dem Ablauf und der Spannung der Rennen dienen, rasch und unbürokratisch umzusetzen.</t>
  </si>
  <si>
    <t>Strafen:</t>
  </si>
  <si>
    <r>
      <t xml:space="preserve">Pro Vergehen die Rundenzahl die in zwei Minuten erreicht werden kann. </t>
    </r>
    <r>
      <rPr>
        <sz val="10"/>
        <rFont val="Arial"/>
        <family val="2"/>
      </rPr>
      <t>(Errechnet sich aus dem Durchschnitt aller Qualizeiten)</t>
    </r>
  </si>
  <si>
    <t xml:space="preserve">    Slotcarracer Vienna: ca. 15 Runden</t>
  </si>
  <si>
    <t xml:space="preserve">                                    Dürnkrut: ca.13 Runden</t>
  </si>
  <si>
    <t xml:space="preserve">                                                                        Tulln: ca. 18 Runden</t>
  </si>
  <si>
    <t>Reparaturen:</t>
  </si>
  <si>
    <t xml:space="preserve">innerhalb von 5 Rennrunden, Autos sind in der Servicezone zu entnehmen und wieder einzusetzen. </t>
  </si>
  <si>
    <t>▲1</t>
  </si>
  <si>
    <t>▲4</t>
  </si>
  <si>
    <t>▲5</t>
  </si>
  <si>
    <t>Martin Leo Gruber</t>
  </si>
  <si>
    <t>▼3</t>
  </si>
  <si>
    <r>
      <t xml:space="preserve">2014/15 Plafit-SLP </t>
    </r>
    <r>
      <rPr>
        <b/>
        <sz val="18"/>
        <color indexed="49"/>
        <rFont val="Arial"/>
        <family val="2"/>
      </rPr>
      <t>Tulln</t>
    </r>
    <r>
      <rPr>
        <b/>
        <sz val="18"/>
        <rFont val="Arial"/>
        <family val="2"/>
      </rPr>
      <t xml:space="preserve"> - </t>
    </r>
    <r>
      <rPr>
        <b/>
        <sz val="18"/>
        <color indexed="10"/>
        <rFont val="Arial"/>
        <family val="2"/>
      </rPr>
      <t xml:space="preserve">Dürnkrut - </t>
    </r>
    <r>
      <rPr>
        <b/>
        <sz val="18"/>
        <color indexed="11"/>
        <rFont val="Arial"/>
        <family val="2"/>
      </rPr>
      <t xml:space="preserve">Wien </t>
    </r>
  </si>
  <si>
    <r>
      <rPr>
        <b/>
        <sz val="10"/>
        <rFont val="Arial"/>
        <family val="2"/>
      </rPr>
      <t>Motorenbetreuung</t>
    </r>
    <r>
      <rPr>
        <sz val="10"/>
        <rFont val="Arial"/>
        <family val="2"/>
      </rPr>
      <t xml:space="preserve"> - Roman Grunner, </t>
    </r>
    <r>
      <rPr>
        <b/>
        <sz val="10"/>
        <rFont val="Arial"/>
        <family val="2"/>
      </rPr>
      <t>Meisterschaftstabellen</t>
    </r>
    <r>
      <rPr>
        <sz val="10"/>
        <rFont val="Arial"/>
        <family val="2"/>
      </rPr>
      <t xml:space="preserve"> - Dieter Mayr</t>
    </r>
  </si>
  <si>
    <r>
      <rPr>
        <b/>
        <sz val="10"/>
        <rFont val="Arial"/>
        <family val="2"/>
      </rPr>
      <t>Bahnverantwortung:</t>
    </r>
    <r>
      <rPr>
        <sz val="10"/>
        <rFont val="Arial"/>
        <family val="2"/>
      </rPr>
      <t xml:space="preserve"> Tulln - Poldi Karla + Leo Rebler, Wien - Erich Schörg, Dürnkrut - Dieter Mayr</t>
    </r>
  </si>
  <si>
    <t>Da sich einige GFK Modellierer einen eklatanten Vorteil bei den Karos verschafften, gehen wir wieder zurück zum Ursprung, damit die Chancengleichheit</t>
  </si>
  <si>
    <t>wieder hergestellt wird. Es soll ja eine günstige Einsteigerklasse bleiben, wo alle die gleiche Ausgangsposition haben.</t>
  </si>
  <si>
    <t>Im Zweifelsfall einer Karosserievariante ist einer der Bahnverantwortlichen zu kontaktieren,</t>
  </si>
  <si>
    <t>6.</t>
  </si>
  <si>
    <r>
      <t xml:space="preserve">Beide bekommen volle Punkte in der jeweiligen Kategorie! </t>
    </r>
    <r>
      <rPr>
        <sz val="10"/>
        <rFont val="Arial"/>
        <family val="2"/>
      </rPr>
      <t xml:space="preserve">Der Hintergedanke ist, dass sich kein Jaguar/Nissancup entwickelt. </t>
    </r>
  </si>
  <si>
    <t>Mit der Aufwertung der GT Karosserien, wird der Fahrzeugpark sicher um vieles abwechslungsreicher, da die Auswahl viel grösser ist.</t>
  </si>
  <si>
    <t>Homologationsliste</t>
  </si>
  <si>
    <t>Gr. C</t>
  </si>
  <si>
    <t>Mazda 787 B</t>
  </si>
  <si>
    <t>Toyota GT ONE</t>
  </si>
  <si>
    <t>Jaguar XJR 8/9</t>
  </si>
  <si>
    <t>Mercedes C 9</t>
  </si>
  <si>
    <t>Porsche 956/962</t>
  </si>
  <si>
    <t>Nissan R 89 C</t>
  </si>
  <si>
    <t>BMW M3 GTR</t>
  </si>
  <si>
    <t>Audi R8 LMS</t>
  </si>
  <si>
    <t>Audi R10</t>
  </si>
  <si>
    <t>Pescarolo Judd 01</t>
  </si>
  <si>
    <t>Ferrari F 458</t>
  </si>
  <si>
    <t>Aston Martin DBR 9</t>
  </si>
  <si>
    <t>Porsche RS Spyder</t>
  </si>
  <si>
    <t>GT1/2/3</t>
  </si>
  <si>
    <t>Ford GT</t>
  </si>
  <si>
    <t>BMW Z4</t>
  </si>
  <si>
    <t>Jaguar XKR</t>
  </si>
  <si>
    <t>Corvette C6R</t>
  </si>
  <si>
    <t>Ferrari F 575 GTC</t>
  </si>
  <si>
    <t>Audi R8</t>
  </si>
  <si>
    <t>Ferrari F 430</t>
  </si>
  <si>
    <t>Porsche 997 RSR/Cup</t>
  </si>
  <si>
    <t>AMG Mercedes SLS</t>
  </si>
  <si>
    <t>Toyota 84 C</t>
  </si>
  <si>
    <t>Nissan R 390 GT1</t>
  </si>
  <si>
    <t>Porsche 911 GT1</t>
  </si>
  <si>
    <t>LMP/GT</t>
  </si>
  <si>
    <t>Toyota 88 C</t>
  </si>
  <si>
    <t>Peugeot 905</t>
  </si>
  <si>
    <t>Mercedes CLK LM</t>
  </si>
  <si>
    <t>vier Teilen (Hauptplatte, Endplatte schräg nach oben und 2 Seitenplatten)</t>
  </si>
  <si>
    <t xml:space="preserve">Bei allen Karosserien der originale Bausatzflügel oder alternativ der SLP Einheitsspoiler wie gehabt. Bei GT Karosserien ohne Heckspoiler im Bausatz, eine </t>
  </si>
  <si>
    <t>Das Fahrzeugmindestgesamtgewicht beträgt 200g</t>
  </si>
  <si>
    <t>GT (SLP1) Wertung</t>
  </si>
  <si>
    <t>SLP2/1 Wertung</t>
  </si>
  <si>
    <t>Mc Laren MP4-12C</t>
  </si>
  <si>
    <t>Meisterschaftsstand</t>
  </si>
  <si>
    <t>6 Rennen -  ein Streicher</t>
  </si>
  <si>
    <r>
      <t xml:space="preserve">Plafit SLP </t>
    </r>
    <r>
      <rPr>
        <b/>
        <sz val="26"/>
        <color indexed="54"/>
        <rFont val="Arial"/>
        <family val="2"/>
      </rPr>
      <t>20</t>
    </r>
    <r>
      <rPr>
        <b/>
        <sz val="18"/>
        <color indexed="54"/>
        <rFont val="Arial"/>
        <family val="2"/>
      </rPr>
      <t>14</t>
    </r>
    <r>
      <rPr>
        <b/>
        <sz val="26"/>
        <color indexed="54"/>
        <rFont val="Arial"/>
        <family val="2"/>
      </rPr>
      <t>/15</t>
    </r>
  </si>
  <si>
    <t>Dodge Viper</t>
  </si>
  <si>
    <t>Lamborghini Gallardo</t>
  </si>
  <si>
    <t>Lamborghini Murcielago</t>
  </si>
  <si>
    <t>Panoz Esperante</t>
  </si>
  <si>
    <t>DTM</t>
  </si>
  <si>
    <t>JGT</t>
  </si>
  <si>
    <t>Gr.4/5</t>
  </si>
  <si>
    <t>alle Arten von GT Fahrzeugen</t>
  </si>
  <si>
    <t>Rally</t>
  </si>
  <si>
    <t>Vorderreifen dürfen versiegelt werden, Hinterreifen aus Moosgummi (ausnahmslos GP 45)</t>
  </si>
  <si>
    <t>Es sind alle Felgentypen zugelassen, aber mit zum Modell passenden, plastischen Felgeneinsätzen (keine Lexan oder Papiereinsätze!)</t>
  </si>
  <si>
    <t>Frontflipper, Spiegel, Lampengläser, Scheibenwischer, Antennen müssen NICHT repariert werden, sehr wohl aber Heckflügel usw.</t>
  </si>
  <si>
    <t>Servicearbeiten (Schleifer richten, Reifen abziehen usw.) nur während des Rennens, nicht bei Rennunterbrechungen (Spurwechsel, Chaos etc.)</t>
  </si>
  <si>
    <t>Karosserien: Gruppe C, Le Mans Prototypen, GT Fahrzeuge</t>
  </si>
  <si>
    <r>
      <t xml:space="preserve">Es dürfen </t>
    </r>
    <r>
      <rPr>
        <b/>
        <sz val="10"/>
        <color indexed="10"/>
        <rFont val="Arial"/>
        <family val="2"/>
      </rPr>
      <t>nur mehr Plastikkarosserien</t>
    </r>
    <r>
      <rPr>
        <sz val="10"/>
        <rFont val="Arial"/>
        <family val="2"/>
      </rPr>
      <t xml:space="preserve"> verwendet werden! </t>
    </r>
  </si>
  <si>
    <t>Somit sind keine Spurverbreiterungen an den Fahrzeugen notwendig!</t>
  </si>
  <si>
    <t xml:space="preserve">Nach langen Diskussionen haben wir uns entschlossen, die maximale Spurbreite auf 82mm zu begrenzen. </t>
  </si>
  <si>
    <t>Karosserien die bereits eine Verbreiterung der Radkästen haben, bleiben weiterhin erlaubt.</t>
  </si>
  <si>
    <t>Maximale Spurbreite (incl. Felgeneinsätze) 82mm.</t>
  </si>
  <si>
    <t>1) man verwendet 15mm breite Räder - somit bleibt ein Luftspalt von je 1mm rechts und links zum Chassis</t>
  </si>
  <si>
    <t xml:space="preserve">    ein Luftspalt von je 1mm rechts und links zum Chassis.</t>
  </si>
  <si>
    <t>Um die maximale erlaubten 82mm Spurbreite bei Verwendung eines SLP2 Chassis unterzubringen, stehen zwei Möglichkeiten zur Verfügung:</t>
  </si>
  <si>
    <t>Von oben gesehen darf das Fahrwerk nicht ungehindert einsehbar sein,</t>
  </si>
  <si>
    <t>Der Innenraum ist mit einem plastischen Fahrereinsatz abzudecken und mindestens 3-färbig zu bemalen!</t>
  </si>
  <si>
    <r>
      <t xml:space="preserve">2) man darf die Chassisplatte im Heckbereich auf </t>
    </r>
    <r>
      <rPr>
        <b/>
        <u val="single"/>
        <sz val="10"/>
        <color indexed="10"/>
        <rFont val="Arial"/>
        <family val="2"/>
      </rPr>
      <t>48mm</t>
    </r>
    <r>
      <rPr>
        <b/>
        <sz val="10"/>
        <color indexed="10"/>
        <rFont val="Arial"/>
        <family val="2"/>
      </rPr>
      <t xml:space="preserve"> Breite verkleinern - somit bleibt auch bei 16mm breiten Rädern </t>
    </r>
  </si>
  <si>
    <t>Alle Scheiben (durchsichtig) sind auch aus Lexan erlaubt, wobei Scheinwerfergläser lackiert dürfen werden.</t>
  </si>
  <si>
    <t xml:space="preserve">Es werden jeweils 2 Rennen im SRC Tulln, Bei den Slotcarracer Vienna (Birkfeld und Queen) und im ARZD ausgetragen. </t>
  </si>
  <si>
    <t>Liste nicht vollständig, es gibt sicher noch viel mehr</t>
  </si>
  <si>
    <t>Supersportwagen</t>
  </si>
  <si>
    <t>Günther Schlosser</t>
  </si>
  <si>
    <t>Gerhard Fischer</t>
  </si>
  <si>
    <t>SLP 1</t>
  </si>
  <si>
    <t>SLP 2</t>
  </si>
  <si>
    <t>Porsche 962 IMSA</t>
  </si>
  <si>
    <t>Jaguar XJR 8 LM</t>
  </si>
  <si>
    <r>
      <t xml:space="preserve">Jaguar XJR 9 </t>
    </r>
    <r>
      <rPr>
        <sz val="8"/>
        <rFont val="Arial"/>
        <family val="2"/>
      </rPr>
      <t>Sprint</t>
    </r>
  </si>
  <si>
    <t>Jaguar XJR 8 IMSA</t>
  </si>
  <si>
    <t>BMW Z4 GT3</t>
  </si>
  <si>
    <r>
      <t xml:space="preserve">Mercedes SLS </t>
    </r>
    <r>
      <rPr>
        <sz val="9"/>
        <rFont val="Arial"/>
        <family val="2"/>
      </rPr>
      <t>GT3</t>
    </r>
  </si>
  <si>
    <t>2.Lauf      2 x 5 x 7 min</t>
  </si>
  <si>
    <t>3.Lauf      2 x 5 x 7 min</t>
  </si>
  <si>
    <t>Gesamtwertung</t>
  </si>
  <si>
    <t>GT Wertung</t>
  </si>
  <si>
    <t>▲6</t>
  </si>
  <si>
    <t>▼4</t>
  </si>
  <si>
    <r>
      <t xml:space="preserve">Wertungen: </t>
    </r>
    <r>
      <rPr>
        <b/>
        <sz val="10"/>
        <color indexed="10"/>
        <rFont val="Arial"/>
        <family val="2"/>
      </rPr>
      <t>Neu definiert weil zu kompliziert geschrieben!</t>
    </r>
  </si>
  <si>
    <t>Gesamtwertung mit allen Fahrzeugen</t>
  </si>
  <si>
    <t>Sonderwertung: SLP1 Chassis mit GT Karosserien</t>
  </si>
  <si>
    <t>Alex Tögel</t>
  </si>
  <si>
    <t>Rudolf Tögel</t>
  </si>
  <si>
    <t>Porsche 997 GT2</t>
  </si>
  <si>
    <t>Dodge Viper GT3</t>
  </si>
  <si>
    <t>Mercedes C9</t>
  </si>
  <si>
    <r>
      <rPr>
        <b/>
        <sz val="14"/>
        <color indexed="56"/>
        <rFont val="Arial"/>
        <family val="2"/>
      </rPr>
      <t>(Birkfeld)</t>
    </r>
    <r>
      <rPr>
        <b/>
        <sz val="20"/>
        <color indexed="56"/>
        <rFont val="Arial"/>
        <family val="2"/>
      </rPr>
      <t xml:space="preserve">   S</t>
    </r>
    <r>
      <rPr>
        <b/>
        <sz val="14"/>
        <color indexed="56"/>
        <rFont val="Arial"/>
        <family val="2"/>
      </rPr>
      <t>lot</t>
    </r>
    <r>
      <rPr>
        <b/>
        <sz val="20"/>
        <color indexed="56"/>
        <rFont val="Arial"/>
        <family val="2"/>
      </rPr>
      <t>C</t>
    </r>
    <r>
      <rPr>
        <b/>
        <sz val="14"/>
        <color indexed="56"/>
        <rFont val="Arial"/>
        <family val="2"/>
      </rPr>
      <t>ar</t>
    </r>
    <r>
      <rPr>
        <b/>
        <sz val="20"/>
        <color indexed="56"/>
        <rFont val="Arial"/>
        <family val="2"/>
      </rPr>
      <t>R</t>
    </r>
    <r>
      <rPr>
        <b/>
        <sz val="14"/>
        <color indexed="56"/>
        <rFont val="Arial"/>
        <family val="2"/>
      </rPr>
      <t xml:space="preserve">acer </t>
    </r>
    <r>
      <rPr>
        <b/>
        <sz val="20"/>
        <color indexed="56"/>
        <rFont val="Arial"/>
        <family val="2"/>
      </rPr>
      <t>V</t>
    </r>
    <r>
      <rPr>
        <b/>
        <sz val="14"/>
        <color indexed="56"/>
        <rFont val="Arial"/>
        <family val="2"/>
      </rPr>
      <t>ienna   (Queen)</t>
    </r>
  </si>
  <si>
    <t>Reserve</t>
  </si>
  <si>
    <t>Verwendete Motoren</t>
  </si>
  <si>
    <t>Wolfgang Mitschka</t>
  </si>
  <si>
    <t>ein Streicher</t>
  </si>
  <si>
    <t>Nächstes Rennen in Tulln am 10.Jänner 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</si>
</sst>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dd/m/yyyy;@"/>
  </numFmts>
  <fonts count="101">
    <font>
      <sz val="10"/>
      <name val="Arial"/>
      <family val="2"/>
    </font>
    <font>
      <b/>
      <sz val="10"/>
      <name val="Arial"/>
      <family val="2"/>
    </font>
    <font>
      <b/>
      <sz val="36"/>
      <color indexed="10"/>
      <name val="Arial"/>
      <family val="2"/>
    </font>
    <font>
      <b/>
      <sz val="28"/>
      <color indexed="54"/>
      <name val="Arial"/>
      <family val="2"/>
    </font>
    <font>
      <b/>
      <sz val="26"/>
      <color indexed="54"/>
      <name val="Arial"/>
      <family val="2"/>
    </font>
    <font>
      <b/>
      <sz val="18"/>
      <color indexed="54"/>
      <name val="Arial"/>
      <family val="2"/>
    </font>
    <font>
      <b/>
      <sz val="20"/>
      <color indexed="11"/>
      <name val="Arial"/>
      <family val="2"/>
    </font>
    <font>
      <b/>
      <sz val="14"/>
      <color indexed="11"/>
      <name val="Arial"/>
      <family val="2"/>
    </font>
    <font>
      <b/>
      <sz val="20"/>
      <color indexed="56"/>
      <name val="Arial"/>
      <family val="2"/>
    </font>
    <font>
      <b/>
      <sz val="14"/>
      <color indexed="56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sz val="24"/>
      <name val="Arial"/>
      <family val="2"/>
    </font>
    <font>
      <b/>
      <sz val="22"/>
      <color indexed="56"/>
      <name val="Arial"/>
      <family val="2"/>
    </font>
    <font>
      <b/>
      <sz val="12"/>
      <color indexed="56"/>
      <name val="Arial"/>
      <family val="2"/>
    </font>
    <font>
      <sz val="12"/>
      <name val="Arial"/>
      <family val="2"/>
    </font>
    <font>
      <b/>
      <sz val="15"/>
      <color indexed="23"/>
      <name val="Arial"/>
      <family val="2"/>
    </font>
    <font>
      <b/>
      <sz val="15"/>
      <color indexed="5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11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11"/>
      <name val="Arial"/>
      <family val="2"/>
    </font>
    <font>
      <b/>
      <sz val="22"/>
      <color indexed="11"/>
      <name val="Arial"/>
      <family val="2"/>
    </font>
    <font>
      <b/>
      <sz val="18"/>
      <color indexed="49"/>
      <name val="Arial"/>
      <family val="2"/>
    </font>
    <font>
      <b/>
      <sz val="18"/>
      <color indexed="10"/>
      <name val="Arial"/>
      <family val="2"/>
    </font>
    <font>
      <b/>
      <sz val="18"/>
      <color indexed="11"/>
      <name val="Arial"/>
      <family val="2"/>
    </font>
    <font>
      <b/>
      <sz val="2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10"/>
      <color indexed="13"/>
      <name val="Arial"/>
      <family val="2"/>
    </font>
    <font>
      <b/>
      <sz val="72"/>
      <color indexed="10"/>
      <name val="Arial"/>
      <family val="2"/>
    </font>
    <font>
      <b/>
      <sz val="20"/>
      <color indexed="13"/>
      <name val="Arial"/>
      <family val="2"/>
    </font>
    <font>
      <b/>
      <sz val="4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FF00"/>
      <name val="Arial"/>
      <family val="2"/>
    </font>
    <font>
      <b/>
      <sz val="12"/>
      <color rgb="FFFF0000"/>
      <name val="Arial"/>
      <family val="2"/>
    </font>
    <font>
      <b/>
      <sz val="20"/>
      <color rgb="FFFFFF00"/>
      <name val="Arial"/>
      <family val="2"/>
    </font>
    <font>
      <b/>
      <sz val="48"/>
      <color rgb="FFFF0000"/>
      <name val="Arial"/>
      <family val="2"/>
    </font>
    <font>
      <b/>
      <sz val="36"/>
      <color rgb="FFFF0000"/>
      <name val="Arial"/>
      <family val="2"/>
    </font>
    <font>
      <b/>
      <sz val="72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9"/>
        <bgColor indexed="64"/>
      </patternFill>
    </fill>
    <fill>
      <patternFill patternType="darkTrellis">
        <fgColor indexed="23"/>
        <bgColor indexed="19"/>
      </patternFill>
    </fill>
    <fill>
      <patternFill patternType="solid">
        <fgColor indexed="50"/>
        <bgColor indexed="64"/>
      </patternFill>
    </fill>
  </fills>
  <borders count="8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79" fillId="28" borderId="0" applyNumberFormat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81" fillId="31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227">
    <xf numFmtId="0" fontId="0" fillId="0" borderId="0" xfId="0" applyAlignment="1">
      <alignment/>
    </xf>
    <xf numFmtId="0" fontId="0" fillId="0" borderId="0" xfId="46" applyAlignment="1">
      <alignment horizontal="center" vertical="center"/>
      <protection/>
    </xf>
    <xf numFmtId="2" fontId="0" fillId="0" borderId="0" xfId="46" applyNumberFormat="1" applyAlignment="1">
      <alignment horizontal="center" vertical="center"/>
      <protection/>
    </xf>
    <xf numFmtId="172" fontId="0" fillId="0" borderId="0" xfId="46" applyNumberFormat="1" applyAlignment="1">
      <alignment horizontal="center" vertical="center"/>
      <protection/>
    </xf>
    <xf numFmtId="0" fontId="1" fillId="0" borderId="0" xfId="46" applyFont="1" applyAlignment="1">
      <alignment horizontal="center" vertical="center"/>
      <protection/>
    </xf>
    <xf numFmtId="0" fontId="0" fillId="33" borderId="0" xfId="46" applyFill="1" applyAlignment="1">
      <alignment horizontal="center" vertical="center"/>
      <protection/>
    </xf>
    <xf numFmtId="2" fontId="0" fillId="33" borderId="0" xfId="46" applyNumberFormat="1" applyFill="1" applyAlignment="1">
      <alignment horizontal="center" vertical="center"/>
      <protection/>
    </xf>
    <xf numFmtId="0" fontId="12" fillId="33" borderId="0" xfId="46" applyFont="1" applyFill="1" applyAlignment="1">
      <alignment horizontal="center" vertical="center"/>
      <protection/>
    </xf>
    <xf numFmtId="0" fontId="12" fillId="33" borderId="0" xfId="46" applyFont="1" applyFill="1" applyBorder="1" applyAlignment="1">
      <alignment horizontal="center" vertical="center"/>
      <protection/>
    </xf>
    <xf numFmtId="0" fontId="15" fillId="33" borderId="0" xfId="46" applyFont="1" applyFill="1" applyAlignment="1">
      <alignment horizontal="center" vertical="center" wrapText="1"/>
      <protection/>
    </xf>
    <xf numFmtId="0" fontId="12" fillId="0" borderId="0" xfId="46" applyFont="1" applyAlignment="1">
      <alignment horizontal="center" vertical="center"/>
      <protection/>
    </xf>
    <xf numFmtId="172" fontId="21" fillId="0" borderId="10" xfId="46" applyNumberFormat="1" applyFont="1" applyBorder="1" applyAlignment="1">
      <alignment horizontal="center" vertical="center" wrapText="1"/>
      <protection/>
    </xf>
    <xf numFmtId="172" fontId="21" fillId="0" borderId="11" xfId="46" applyNumberFormat="1" applyFont="1" applyBorder="1" applyAlignment="1">
      <alignment horizontal="center" vertical="center" wrapText="1"/>
      <protection/>
    </xf>
    <xf numFmtId="0" fontId="1" fillId="0" borderId="12" xfId="46" applyFont="1" applyFill="1" applyBorder="1" applyAlignment="1">
      <alignment horizontal="center" vertical="center" wrapText="1"/>
      <protection/>
    </xf>
    <xf numFmtId="0" fontId="1" fillId="0" borderId="13" xfId="46" applyFont="1" applyFill="1" applyBorder="1" applyAlignment="1">
      <alignment horizontal="center" vertical="center" wrapText="1"/>
      <protection/>
    </xf>
    <xf numFmtId="0" fontId="1" fillId="34" borderId="13" xfId="46" applyFont="1" applyFill="1" applyBorder="1" applyAlignment="1">
      <alignment horizontal="center" vertical="center" wrapText="1"/>
      <protection/>
    </xf>
    <xf numFmtId="0" fontId="1" fillId="35" borderId="13" xfId="46" applyFont="1" applyFill="1" applyBorder="1" applyAlignment="1">
      <alignment horizontal="center" vertical="center" wrapText="1"/>
      <protection/>
    </xf>
    <xf numFmtId="0" fontId="1" fillId="36" borderId="13" xfId="46" applyFont="1" applyFill="1" applyBorder="1" applyAlignment="1">
      <alignment horizontal="center" vertical="center" wrapText="1"/>
      <protection/>
    </xf>
    <xf numFmtId="0" fontId="1" fillId="37" borderId="13" xfId="46" applyFont="1" applyFill="1" applyBorder="1" applyAlignment="1">
      <alignment horizontal="center" vertical="center" wrapText="1"/>
      <protection/>
    </xf>
    <xf numFmtId="172" fontId="1" fillId="0" borderId="12" xfId="46" applyNumberFormat="1" applyFont="1" applyBorder="1" applyAlignment="1">
      <alignment horizontal="center" vertical="center"/>
      <protection/>
    </xf>
    <xf numFmtId="0" fontId="1" fillId="0" borderId="13" xfId="46" applyFont="1" applyBorder="1" applyAlignment="1">
      <alignment horizontal="center" vertical="center"/>
      <protection/>
    </xf>
    <xf numFmtId="0" fontId="22" fillId="0" borderId="14" xfId="46" applyFont="1" applyBorder="1" applyAlignment="1">
      <alignment horizontal="center" vertical="center"/>
      <protection/>
    </xf>
    <xf numFmtId="0" fontId="15" fillId="0" borderId="15" xfId="46" applyFont="1" applyBorder="1" applyAlignment="1">
      <alignment horizontal="center" vertical="center"/>
      <protection/>
    </xf>
    <xf numFmtId="0" fontId="15" fillId="0" borderId="16" xfId="46" applyFont="1" applyFill="1" applyBorder="1" applyAlignment="1">
      <alignment horizontal="center" vertical="center"/>
      <protection/>
    </xf>
    <xf numFmtId="0" fontId="15" fillId="0" borderId="17" xfId="46" applyFont="1" applyFill="1" applyBorder="1" applyAlignment="1">
      <alignment horizontal="center" vertical="center"/>
      <protection/>
    </xf>
    <xf numFmtId="0" fontId="15" fillId="37" borderId="18" xfId="46" applyFont="1" applyFill="1" applyBorder="1" applyAlignment="1">
      <alignment horizontal="center" vertical="center"/>
      <protection/>
    </xf>
    <xf numFmtId="0" fontId="15" fillId="0" borderId="19" xfId="46" applyFont="1" applyBorder="1" applyAlignment="1">
      <alignment horizontal="center" vertical="center"/>
      <protection/>
    </xf>
    <xf numFmtId="2" fontId="20" fillId="0" borderId="20" xfId="46" applyNumberFormat="1" applyFont="1" applyBorder="1" applyAlignment="1">
      <alignment horizontal="center" vertical="center"/>
      <protection/>
    </xf>
    <xf numFmtId="0" fontId="20" fillId="0" borderId="21" xfId="46" applyFont="1" applyFill="1" applyBorder="1" applyAlignment="1">
      <alignment horizontal="center" vertical="center"/>
      <protection/>
    </xf>
    <xf numFmtId="0" fontId="15" fillId="0" borderId="21" xfId="46" applyFont="1" applyFill="1" applyBorder="1" applyAlignment="1">
      <alignment horizontal="center" vertical="center"/>
      <protection/>
    </xf>
    <xf numFmtId="0" fontId="15" fillId="0" borderId="20" xfId="46" applyFont="1" applyFill="1" applyBorder="1" applyAlignment="1">
      <alignment horizontal="center" vertical="center"/>
      <protection/>
    </xf>
    <xf numFmtId="0" fontId="15" fillId="0" borderId="22" xfId="46" applyFont="1" applyFill="1" applyBorder="1" applyAlignment="1">
      <alignment horizontal="center" vertical="center"/>
      <protection/>
    </xf>
    <xf numFmtId="172" fontId="15" fillId="0" borderId="22" xfId="46" applyNumberFormat="1" applyFont="1" applyFill="1" applyBorder="1" applyAlignment="1">
      <alignment horizontal="center" vertical="center"/>
      <protection/>
    </xf>
    <xf numFmtId="0" fontId="15" fillId="38" borderId="22" xfId="46" applyFont="1" applyFill="1" applyBorder="1" applyAlignment="1">
      <alignment horizontal="center" vertical="center"/>
      <protection/>
    </xf>
    <xf numFmtId="0" fontId="15" fillId="39" borderId="22" xfId="46" applyFont="1" applyFill="1" applyBorder="1" applyAlignment="1">
      <alignment horizontal="center" vertical="center"/>
      <protection/>
    </xf>
    <xf numFmtId="0" fontId="20" fillId="0" borderId="21" xfId="46" applyFont="1" applyBorder="1" applyAlignment="1">
      <alignment horizontal="center" vertical="center"/>
      <protection/>
    </xf>
    <xf numFmtId="2" fontId="29" fillId="0" borderId="16" xfId="46" applyNumberFormat="1" applyFont="1" applyFill="1" applyBorder="1" applyAlignment="1">
      <alignment horizontal="center" vertical="center"/>
      <protection/>
    </xf>
    <xf numFmtId="0" fontId="15" fillId="0" borderId="23" xfId="46" applyFont="1" applyFill="1" applyBorder="1" applyAlignment="1">
      <alignment horizontal="center" vertical="center"/>
      <protection/>
    </xf>
    <xf numFmtId="2" fontId="30" fillId="0" borderId="16" xfId="46" applyNumberFormat="1" applyFont="1" applyFill="1" applyBorder="1" applyAlignment="1">
      <alignment horizontal="center" vertical="center"/>
      <protection/>
    </xf>
    <xf numFmtId="2" fontId="28" fillId="0" borderId="16" xfId="46" applyNumberFormat="1" applyFont="1" applyFill="1" applyBorder="1" applyAlignment="1">
      <alignment horizontal="center" vertical="center"/>
      <protection/>
    </xf>
    <xf numFmtId="0" fontId="15" fillId="0" borderId="21" xfId="46" applyNumberFormat="1" applyFont="1" applyFill="1" applyBorder="1" applyAlignment="1">
      <alignment horizontal="center" vertical="center"/>
      <protection/>
    </xf>
    <xf numFmtId="0" fontId="15" fillId="0" borderId="24" xfId="46" applyFont="1" applyFill="1" applyBorder="1" applyAlignment="1">
      <alignment horizontal="center" vertical="center"/>
      <protection/>
    </xf>
    <xf numFmtId="0" fontId="15" fillId="0" borderId="25" xfId="46" applyFont="1" applyFill="1" applyBorder="1" applyAlignment="1">
      <alignment horizontal="center" vertical="center"/>
      <protection/>
    </xf>
    <xf numFmtId="0" fontId="31" fillId="40" borderId="0" xfId="46" applyFont="1" applyFill="1" applyBorder="1" applyAlignment="1">
      <alignment horizontal="center" vertical="center" wrapText="1"/>
      <protection/>
    </xf>
    <xf numFmtId="172" fontId="32" fillId="40" borderId="0" xfId="46" applyNumberFormat="1" applyFont="1" applyFill="1" applyAlignment="1">
      <alignment horizontal="center" vertical="center" wrapText="1"/>
      <protection/>
    </xf>
    <xf numFmtId="2" fontId="32" fillId="40" borderId="0" xfId="46" applyNumberFormat="1" applyFont="1" applyFill="1" applyAlignment="1">
      <alignment horizontal="center" vertical="center" wrapText="1"/>
      <protection/>
    </xf>
    <xf numFmtId="2" fontId="26" fillId="0" borderId="16" xfId="46" applyNumberFormat="1" applyFont="1" applyFill="1" applyBorder="1" applyAlignment="1">
      <alignment horizontal="center" vertical="center"/>
      <protection/>
    </xf>
    <xf numFmtId="0" fontId="1" fillId="0" borderId="26" xfId="46" applyFont="1" applyFill="1" applyBorder="1" applyAlignment="1">
      <alignment horizontal="center" vertical="center" wrapText="1"/>
      <protection/>
    </xf>
    <xf numFmtId="0" fontId="1" fillId="35" borderId="26" xfId="46" applyFont="1" applyFill="1" applyBorder="1" applyAlignment="1">
      <alignment horizontal="center" vertical="center" wrapText="1"/>
      <protection/>
    </xf>
    <xf numFmtId="0" fontId="1" fillId="37" borderId="26" xfId="46" applyFont="1" applyFill="1" applyBorder="1" applyAlignment="1">
      <alignment horizontal="center" vertical="center" wrapText="1"/>
      <protection/>
    </xf>
    <xf numFmtId="2" fontId="20" fillId="0" borderId="16" xfId="46" applyNumberFormat="1" applyFont="1" applyBorder="1" applyAlignment="1">
      <alignment horizontal="center" vertical="center"/>
      <protection/>
    </xf>
    <xf numFmtId="2" fontId="20" fillId="0" borderId="21" xfId="46" applyNumberFormat="1" applyFont="1" applyBorder="1" applyAlignment="1">
      <alignment horizontal="center" vertical="center"/>
      <protection/>
    </xf>
    <xf numFmtId="172" fontId="15" fillId="0" borderId="19" xfId="46" applyNumberFormat="1" applyFont="1" applyFill="1" applyBorder="1" applyAlignment="1">
      <alignment horizontal="center" vertical="center"/>
      <protection/>
    </xf>
    <xf numFmtId="0" fontId="15" fillId="0" borderId="0" xfId="46" applyFont="1" applyFill="1" applyBorder="1" applyAlignment="1">
      <alignment horizontal="center" vertical="center"/>
      <protection/>
    </xf>
    <xf numFmtId="0" fontId="0" fillId="0" borderId="0" xfId="46" applyAlignment="1">
      <alignment horizontal="center"/>
      <protection/>
    </xf>
    <xf numFmtId="0" fontId="0" fillId="0" borderId="0" xfId="46" applyAlignment="1">
      <alignment horizontal="center" vertical="center" wrapText="1"/>
      <protection/>
    </xf>
    <xf numFmtId="0" fontId="1" fillId="36" borderId="27" xfId="46" applyFont="1" applyFill="1" applyBorder="1" applyAlignment="1">
      <alignment horizontal="center" vertical="center" wrapText="1"/>
      <protection/>
    </xf>
    <xf numFmtId="2" fontId="15" fillId="0" borderId="28" xfId="46" applyNumberFormat="1" applyFont="1" applyFill="1" applyBorder="1" applyAlignment="1">
      <alignment horizontal="center" vertical="center"/>
      <protection/>
    </xf>
    <xf numFmtId="2" fontId="15" fillId="0" borderId="19" xfId="46" applyNumberFormat="1" applyFont="1" applyFill="1" applyBorder="1" applyAlignment="1">
      <alignment horizontal="center" vertical="center"/>
      <protection/>
    </xf>
    <xf numFmtId="0" fontId="18" fillId="0" borderId="0" xfId="46" applyFont="1" applyAlignment="1">
      <alignment horizontal="center"/>
      <protection/>
    </xf>
    <xf numFmtId="0" fontId="0" fillId="0" borderId="0" xfId="46" applyFont="1" applyAlignment="1">
      <alignment horizontal="left"/>
      <protection/>
    </xf>
    <xf numFmtId="0" fontId="1" fillId="0" borderId="0" xfId="46" applyFont="1" applyAlignment="1">
      <alignment horizontal="center"/>
      <protection/>
    </xf>
    <xf numFmtId="0" fontId="1" fillId="0" borderId="0" xfId="46" applyFont="1" applyAlignment="1">
      <alignment horizontal="left"/>
      <protection/>
    </xf>
    <xf numFmtId="0" fontId="0" fillId="0" borderId="0" xfId="46" applyFont="1" applyAlignment="1">
      <alignment horizontal="center"/>
      <protection/>
    </xf>
    <xf numFmtId="0" fontId="28" fillId="0" borderId="0" xfId="46" applyFont="1" applyAlignment="1">
      <alignment horizontal="left"/>
      <protection/>
    </xf>
    <xf numFmtId="2" fontId="89" fillId="0" borderId="29" xfId="46" applyNumberFormat="1" applyFont="1" applyFill="1" applyBorder="1" applyAlignment="1">
      <alignment horizontal="center" vertical="center"/>
      <protection/>
    </xf>
    <xf numFmtId="0" fontId="15" fillId="0" borderId="30" xfId="46" applyFont="1" applyFill="1" applyBorder="1" applyAlignment="1">
      <alignment horizontal="center" vertical="center"/>
      <protection/>
    </xf>
    <xf numFmtId="1" fontId="0" fillId="0" borderId="21" xfId="46" applyNumberFormat="1" applyFont="1" applyFill="1" applyBorder="1" applyAlignment="1">
      <alignment horizontal="center" vertical="center"/>
      <protection/>
    </xf>
    <xf numFmtId="1" fontId="0" fillId="0" borderId="16" xfId="46" applyNumberFormat="1" applyFont="1" applyFill="1" applyBorder="1" applyAlignment="1">
      <alignment horizontal="center" vertical="center"/>
      <protection/>
    </xf>
    <xf numFmtId="172" fontId="90" fillId="0" borderId="19" xfId="46" applyNumberFormat="1" applyFont="1" applyFill="1" applyBorder="1" applyAlignment="1">
      <alignment horizontal="center" vertical="center"/>
      <protection/>
    </xf>
    <xf numFmtId="0" fontId="1" fillId="36" borderId="31" xfId="46" applyFont="1" applyFill="1" applyBorder="1" applyAlignment="1">
      <alignment horizontal="center" vertical="center" wrapText="1"/>
      <protection/>
    </xf>
    <xf numFmtId="1" fontId="0" fillId="0" borderId="23" xfId="46" applyNumberFormat="1" applyFont="1" applyFill="1" applyBorder="1" applyAlignment="1">
      <alignment horizontal="center" vertical="center"/>
      <protection/>
    </xf>
    <xf numFmtId="172" fontId="15" fillId="0" borderId="29" xfId="46" applyNumberFormat="1" applyFont="1" applyFill="1" applyBorder="1" applyAlignment="1">
      <alignment horizontal="center" vertical="center"/>
      <protection/>
    </xf>
    <xf numFmtId="16" fontId="14" fillId="41" borderId="32" xfId="46" applyNumberFormat="1" applyFont="1" applyFill="1" applyBorder="1" applyAlignment="1">
      <alignment horizontal="center" vertical="center"/>
      <protection/>
    </xf>
    <xf numFmtId="2" fontId="15" fillId="0" borderId="33" xfId="46" applyNumberFormat="1" applyFont="1" applyBorder="1" applyAlignment="1">
      <alignment horizontal="center" vertical="center"/>
      <protection/>
    </xf>
    <xf numFmtId="2" fontId="0" fillId="0" borderId="29" xfId="46" applyNumberFormat="1" applyFont="1" applyFill="1" applyBorder="1" applyAlignment="1">
      <alignment horizontal="center" vertical="center"/>
      <protection/>
    </xf>
    <xf numFmtId="172" fontId="1" fillId="0" borderId="26" xfId="46" applyNumberFormat="1" applyFont="1" applyBorder="1" applyAlignment="1">
      <alignment horizontal="center" vertical="center"/>
      <protection/>
    </xf>
    <xf numFmtId="172" fontId="15" fillId="0" borderId="20" xfId="46" applyNumberFormat="1" applyFont="1" applyFill="1" applyBorder="1" applyAlignment="1">
      <alignment horizontal="center" vertical="center"/>
      <protection/>
    </xf>
    <xf numFmtId="2" fontId="0" fillId="0" borderId="20" xfId="46" applyNumberFormat="1" applyFont="1" applyFill="1" applyBorder="1" applyAlignment="1">
      <alignment horizontal="center" vertical="center"/>
      <protection/>
    </xf>
    <xf numFmtId="0" fontId="33" fillId="0" borderId="21" xfId="46" applyFont="1" applyFill="1" applyBorder="1" applyAlignment="1">
      <alignment horizontal="center" vertical="center"/>
      <protection/>
    </xf>
    <xf numFmtId="0" fontId="15" fillId="0" borderId="34" xfId="46" applyFont="1" applyFill="1" applyBorder="1" applyAlignment="1">
      <alignment horizontal="center" vertical="center"/>
      <protection/>
    </xf>
    <xf numFmtId="0" fontId="15" fillId="0" borderId="35" xfId="46" applyFont="1" applyFill="1" applyBorder="1" applyAlignment="1">
      <alignment horizontal="center" vertical="center"/>
      <protection/>
    </xf>
    <xf numFmtId="0" fontId="15" fillId="0" borderId="36" xfId="46" applyFont="1" applyFill="1" applyBorder="1" applyAlignment="1">
      <alignment horizontal="center" vertical="center"/>
      <protection/>
    </xf>
    <xf numFmtId="0" fontId="15" fillId="0" borderId="37" xfId="46" applyFont="1" applyFill="1" applyBorder="1" applyAlignment="1">
      <alignment horizontal="center" vertical="center"/>
      <protection/>
    </xf>
    <xf numFmtId="0" fontId="15" fillId="0" borderId="38" xfId="46" applyFont="1" applyFill="1" applyBorder="1" applyAlignment="1">
      <alignment horizontal="center" vertical="center"/>
      <protection/>
    </xf>
    <xf numFmtId="1" fontId="1" fillId="0" borderId="21" xfId="46" applyNumberFormat="1" applyFont="1" applyFill="1" applyBorder="1" applyAlignment="1">
      <alignment horizontal="center" vertical="center"/>
      <protection/>
    </xf>
    <xf numFmtId="1" fontId="1" fillId="0" borderId="19" xfId="46" applyNumberFormat="1" applyFont="1" applyFill="1" applyBorder="1" applyAlignment="1">
      <alignment horizontal="center" vertical="center"/>
      <protection/>
    </xf>
    <xf numFmtId="0" fontId="89" fillId="0" borderId="0" xfId="46" applyFont="1" applyAlignment="1">
      <alignment horizontal="center"/>
      <protection/>
    </xf>
    <xf numFmtId="0" fontId="91" fillId="0" borderId="0" xfId="46" applyFont="1" applyAlignment="1">
      <alignment horizontal="left"/>
      <protection/>
    </xf>
    <xf numFmtId="0" fontId="91" fillId="0" borderId="0" xfId="46" applyFont="1" applyAlignment="1">
      <alignment horizontal="center"/>
      <protection/>
    </xf>
    <xf numFmtId="0" fontId="89" fillId="0" borderId="0" xfId="46" applyFont="1" applyAlignment="1">
      <alignment horizontal="left"/>
      <protection/>
    </xf>
    <xf numFmtId="0" fontId="18" fillId="42" borderId="0" xfId="46" applyFont="1" applyFill="1" applyAlignment="1">
      <alignment horizontal="center"/>
      <protection/>
    </xf>
    <xf numFmtId="0" fontId="1" fillId="43" borderId="25" xfId="46" applyFont="1" applyFill="1" applyBorder="1" applyAlignment="1">
      <alignment vertical="center" wrapText="1"/>
      <protection/>
    </xf>
    <xf numFmtId="0" fontId="1" fillId="43" borderId="39" xfId="46" applyFont="1" applyFill="1" applyBorder="1" applyAlignment="1">
      <alignment vertical="center" wrapText="1"/>
      <protection/>
    </xf>
    <xf numFmtId="0" fontId="1" fillId="43" borderId="40" xfId="46" applyFont="1" applyFill="1" applyBorder="1" applyAlignment="1">
      <alignment vertical="center" wrapText="1"/>
      <protection/>
    </xf>
    <xf numFmtId="0" fontId="1" fillId="43" borderId="41" xfId="46" applyFont="1" applyFill="1" applyBorder="1" applyAlignment="1">
      <alignment vertical="center" wrapText="1"/>
      <protection/>
    </xf>
    <xf numFmtId="0" fontId="1" fillId="43" borderId="0" xfId="46" applyFont="1" applyFill="1" applyBorder="1" applyAlignment="1">
      <alignment vertical="center" wrapText="1"/>
      <protection/>
    </xf>
    <xf numFmtId="0" fontId="1" fillId="43" borderId="42" xfId="46" applyFont="1" applyFill="1" applyBorder="1" applyAlignment="1">
      <alignment vertical="center" wrapText="1"/>
      <protection/>
    </xf>
    <xf numFmtId="0" fontId="15" fillId="37" borderId="22" xfId="46" applyFont="1" applyFill="1" applyBorder="1" applyAlignment="1">
      <alignment horizontal="center" vertical="center"/>
      <protection/>
    </xf>
    <xf numFmtId="0" fontId="15" fillId="38" borderId="18" xfId="46" applyFont="1" applyFill="1" applyBorder="1" applyAlignment="1">
      <alignment horizontal="center" vertical="center"/>
      <protection/>
    </xf>
    <xf numFmtId="1" fontId="92" fillId="44" borderId="21" xfId="46" applyNumberFormat="1" applyFont="1" applyFill="1" applyBorder="1" applyAlignment="1">
      <alignment horizontal="center" vertical="center"/>
      <protection/>
    </xf>
    <xf numFmtId="1" fontId="93" fillId="44" borderId="19" xfId="46" applyNumberFormat="1" applyFont="1" applyFill="1" applyBorder="1" applyAlignment="1">
      <alignment horizontal="center" vertical="center"/>
      <protection/>
    </xf>
    <xf numFmtId="1" fontId="93" fillId="44" borderId="21" xfId="46" applyNumberFormat="1" applyFont="1" applyFill="1" applyBorder="1" applyAlignment="1">
      <alignment horizontal="center" vertical="center"/>
      <protection/>
    </xf>
    <xf numFmtId="1" fontId="1" fillId="45" borderId="21" xfId="46" applyNumberFormat="1" applyFont="1" applyFill="1" applyBorder="1" applyAlignment="1">
      <alignment horizontal="center" vertical="center"/>
      <protection/>
    </xf>
    <xf numFmtId="1" fontId="1" fillId="42" borderId="21" xfId="46" applyNumberFormat="1" applyFont="1" applyFill="1" applyBorder="1" applyAlignment="1">
      <alignment horizontal="center" vertical="center"/>
      <protection/>
    </xf>
    <xf numFmtId="1" fontId="1" fillId="43" borderId="19" xfId="46" applyNumberFormat="1" applyFont="1" applyFill="1" applyBorder="1" applyAlignment="1">
      <alignment horizontal="center" vertical="center"/>
      <protection/>
    </xf>
    <xf numFmtId="1" fontId="1" fillId="43" borderId="21" xfId="46" applyNumberFormat="1" applyFont="1" applyFill="1" applyBorder="1" applyAlignment="1">
      <alignment horizontal="center" vertical="center"/>
      <protection/>
    </xf>
    <xf numFmtId="1" fontId="1" fillId="45" borderId="19" xfId="46" applyNumberFormat="1" applyFont="1" applyFill="1" applyBorder="1" applyAlignment="1">
      <alignment horizontal="center" vertical="center"/>
      <protection/>
    </xf>
    <xf numFmtId="1" fontId="1" fillId="45" borderId="20" xfId="46" applyNumberFormat="1" applyFont="1" applyFill="1" applyBorder="1" applyAlignment="1">
      <alignment horizontal="center" vertical="center"/>
      <protection/>
    </xf>
    <xf numFmtId="1" fontId="1" fillId="0" borderId="43" xfId="46" applyNumberFormat="1" applyFont="1" applyFill="1" applyBorder="1" applyAlignment="1">
      <alignment horizontal="center" vertical="center"/>
      <protection/>
    </xf>
    <xf numFmtId="172" fontId="15" fillId="43" borderId="22" xfId="46" applyNumberFormat="1" applyFont="1" applyFill="1" applyBorder="1" applyAlignment="1">
      <alignment horizontal="center" vertical="center"/>
      <protection/>
    </xf>
    <xf numFmtId="172" fontId="90" fillId="0" borderId="22" xfId="46" applyNumberFormat="1" applyFont="1" applyFill="1" applyBorder="1" applyAlignment="1">
      <alignment horizontal="center" vertical="center"/>
      <protection/>
    </xf>
    <xf numFmtId="0" fontId="20" fillId="0" borderId="23" xfId="46" applyFont="1" applyBorder="1" applyAlignment="1">
      <alignment horizontal="center" vertical="center"/>
      <protection/>
    </xf>
    <xf numFmtId="0" fontId="20" fillId="0" borderId="20" xfId="46" applyFont="1" applyFill="1" applyBorder="1" applyAlignment="1">
      <alignment horizontal="center" vertical="center"/>
      <protection/>
    </xf>
    <xf numFmtId="0" fontId="20" fillId="37" borderId="44" xfId="46" applyFont="1" applyFill="1" applyBorder="1" applyAlignment="1">
      <alignment horizontal="center" vertical="center"/>
      <protection/>
    </xf>
    <xf numFmtId="0" fontId="20" fillId="37" borderId="45" xfId="46" applyFont="1" applyFill="1" applyBorder="1" applyAlignment="1">
      <alignment horizontal="center" vertical="center"/>
      <protection/>
    </xf>
    <xf numFmtId="0" fontId="20" fillId="0" borderId="33" xfId="46" applyFont="1" applyFill="1" applyBorder="1" applyAlignment="1">
      <alignment horizontal="center" vertical="center"/>
      <protection/>
    </xf>
    <xf numFmtId="172" fontId="15" fillId="43" borderId="19" xfId="46" applyNumberFormat="1" applyFont="1" applyFill="1" applyBorder="1" applyAlignment="1">
      <alignment horizontal="center" vertical="center"/>
      <protection/>
    </xf>
    <xf numFmtId="0" fontId="15" fillId="43" borderId="22" xfId="46" applyFont="1" applyFill="1" applyBorder="1" applyAlignment="1">
      <alignment horizontal="center" vertical="center"/>
      <protection/>
    </xf>
    <xf numFmtId="1" fontId="24" fillId="43" borderId="46" xfId="46" applyNumberFormat="1" applyFont="1" applyFill="1" applyBorder="1" applyAlignment="1">
      <alignment vertical="center"/>
      <protection/>
    </xf>
    <xf numFmtId="1" fontId="24" fillId="43" borderId="47" xfId="46" applyNumberFormat="1" applyFont="1" applyFill="1" applyBorder="1" applyAlignment="1">
      <alignment vertical="center"/>
      <protection/>
    </xf>
    <xf numFmtId="1" fontId="24" fillId="43" borderId="48" xfId="46" applyNumberFormat="1" applyFont="1" applyFill="1" applyBorder="1" applyAlignment="1">
      <alignment vertical="center"/>
      <protection/>
    </xf>
    <xf numFmtId="1" fontId="24" fillId="43" borderId="49" xfId="46" applyNumberFormat="1" applyFont="1" applyFill="1" applyBorder="1" applyAlignment="1">
      <alignment vertical="center"/>
      <protection/>
    </xf>
    <xf numFmtId="1" fontId="24" fillId="43" borderId="0" xfId="46" applyNumberFormat="1" applyFont="1" applyFill="1" applyBorder="1" applyAlignment="1">
      <alignment vertical="center"/>
      <protection/>
    </xf>
    <xf numFmtId="1" fontId="24" fillId="43" borderId="50" xfId="46" applyNumberFormat="1" applyFont="1" applyFill="1" applyBorder="1" applyAlignment="1">
      <alignment vertical="center"/>
      <protection/>
    </xf>
    <xf numFmtId="0" fontId="15" fillId="42" borderId="16" xfId="46" applyNumberFormat="1" applyFont="1" applyFill="1" applyBorder="1" applyAlignment="1">
      <alignment horizontal="center" vertical="center"/>
      <protection/>
    </xf>
    <xf numFmtId="0" fontId="15" fillId="43" borderId="21" xfId="46" applyFont="1" applyFill="1" applyBorder="1" applyAlignment="1">
      <alignment horizontal="center" vertical="center"/>
      <protection/>
    </xf>
    <xf numFmtId="0" fontId="15" fillId="45" borderId="21" xfId="46" applyFont="1" applyFill="1" applyBorder="1" applyAlignment="1">
      <alignment horizontal="center" vertical="center"/>
      <protection/>
    </xf>
    <xf numFmtId="16" fontId="14" fillId="41" borderId="51" xfId="46" applyNumberFormat="1" applyFont="1" applyFill="1" applyBorder="1" applyAlignment="1">
      <alignment horizontal="center" vertical="center"/>
      <protection/>
    </xf>
    <xf numFmtId="16" fontId="28" fillId="37" borderId="52" xfId="46" applyNumberFormat="1" applyFont="1" applyFill="1" applyBorder="1" applyAlignment="1">
      <alignment horizontal="center" vertical="center"/>
      <protection/>
    </xf>
    <xf numFmtId="16" fontId="27" fillId="46" borderId="51" xfId="46" applyNumberFormat="1" applyFont="1" applyFill="1" applyBorder="1" applyAlignment="1">
      <alignment horizontal="center" vertical="center"/>
      <protection/>
    </xf>
    <xf numFmtId="16" fontId="27" fillId="46" borderId="53" xfId="46" applyNumberFormat="1" applyFont="1" applyFill="1" applyBorder="1" applyAlignment="1">
      <alignment horizontal="center" vertical="center"/>
      <protection/>
    </xf>
    <xf numFmtId="2" fontId="0" fillId="43" borderId="20" xfId="46" applyNumberFormat="1" applyFont="1" applyFill="1" applyBorder="1" applyAlignment="1">
      <alignment horizontal="center" vertical="center"/>
      <protection/>
    </xf>
    <xf numFmtId="2" fontId="0" fillId="43" borderId="29" xfId="46" applyNumberFormat="1" applyFont="1" applyFill="1" applyBorder="1" applyAlignment="1">
      <alignment horizontal="center" vertical="center"/>
      <protection/>
    </xf>
    <xf numFmtId="172" fontId="90" fillId="0" borderId="20" xfId="46" applyNumberFormat="1" applyFont="1" applyFill="1" applyBorder="1" applyAlignment="1">
      <alignment horizontal="center" vertical="center"/>
      <protection/>
    </xf>
    <xf numFmtId="1" fontId="0" fillId="45" borderId="16" xfId="46" applyNumberFormat="1" applyFont="1" applyFill="1" applyBorder="1" applyAlignment="1">
      <alignment horizontal="center" vertical="center"/>
      <protection/>
    </xf>
    <xf numFmtId="1" fontId="0" fillId="45" borderId="21" xfId="46" applyNumberFormat="1" applyFont="1" applyFill="1" applyBorder="1" applyAlignment="1">
      <alignment horizontal="center" vertical="center"/>
      <protection/>
    </xf>
    <xf numFmtId="1" fontId="0" fillId="42" borderId="16" xfId="46" applyNumberFormat="1" applyFont="1" applyFill="1" applyBorder="1" applyAlignment="1">
      <alignment horizontal="center" vertical="center"/>
      <protection/>
    </xf>
    <xf numFmtId="1" fontId="0" fillId="42" borderId="21" xfId="46" applyNumberFormat="1" applyFont="1" applyFill="1" applyBorder="1" applyAlignment="1">
      <alignment horizontal="center" vertical="center"/>
      <protection/>
    </xf>
    <xf numFmtId="1" fontId="0" fillId="42" borderId="54" xfId="46" applyNumberFormat="1" applyFont="1" applyFill="1" applyBorder="1" applyAlignment="1">
      <alignment horizontal="center" vertical="center"/>
      <protection/>
    </xf>
    <xf numFmtId="1" fontId="0" fillId="42" borderId="23" xfId="46" applyNumberFormat="1" applyFont="1" applyFill="1" applyBorder="1" applyAlignment="1">
      <alignment horizontal="center" vertical="center"/>
      <protection/>
    </xf>
    <xf numFmtId="1" fontId="0" fillId="43" borderId="21" xfId="46" applyNumberFormat="1" applyFont="1" applyFill="1" applyBorder="1" applyAlignment="1">
      <alignment horizontal="center" vertical="center"/>
      <protection/>
    </xf>
    <xf numFmtId="1" fontId="94" fillId="44" borderId="21" xfId="46" applyNumberFormat="1" applyFont="1" applyFill="1" applyBorder="1" applyAlignment="1">
      <alignment horizontal="center" vertical="center"/>
      <protection/>
    </xf>
    <xf numFmtId="1" fontId="95" fillId="44" borderId="21" xfId="46" applyNumberFormat="1" applyFont="1" applyFill="1" applyBorder="1" applyAlignment="1">
      <alignment horizontal="center" vertical="center"/>
      <protection/>
    </xf>
    <xf numFmtId="16" fontId="14" fillId="41" borderId="0" xfId="46" applyNumberFormat="1" applyFont="1" applyFill="1" applyBorder="1" applyAlignment="1">
      <alignment horizontal="center" vertical="center"/>
      <protection/>
    </xf>
    <xf numFmtId="16" fontId="27" fillId="46" borderId="0" xfId="46" applyNumberFormat="1" applyFont="1" applyFill="1" applyBorder="1" applyAlignment="1">
      <alignment horizontal="center" vertical="center"/>
      <protection/>
    </xf>
    <xf numFmtId="16" fontId="28" fillId="37" borderId="0" xfId="46" applyNumberFormat="1" applyFont="1" applyFill="1" applyBorder="1" applyAlignment="1">
      <alignment horizontal="center" vertical="center"/>
      <protection/>
    </xf>
    <xf numFmtId="0" fontId="0" fillId="47" borderId="0" xfId="46" applyFill="1" applyAlignment="1">
      <alignment horizontal="center" vertical="center"/>
      <protection/>
    </xf>
    <xf numFmtId="0" fontId="0" fillId="0" borderId="44" xfId="46" applyBorder="1" applyAlignment="1">
      <alignment horizontal="center" vertical="center"/>
      <protection/>
    </xf>
    <xf numFmtId="0" fontId="20" fillId="0" borderId="55" xfId="46" applyFont="1" applyFill="1" applyBorder="1" applyAlignment="1">
      <alignment horizontal="center" vertical="center"/>
      <protection/>
    </xf>
    <xf numFmtId="0" fontId="20" fillId="0" borderId="44" xfId="46" applyFont="1" applyBorder="1" applyAlignment="1">
      <alignment horizontal="center" vertical="center"/>
      <protection/>
    </xf>
    <xf numFmtId="0" fontId="20" fillId="43" borderId="44" xfId="46" applyFont="1" applyFill="1" applyBorder="1" applyAlignment="1">
      <alignment horizontal="center" vertical="center"/>
      <protection/>
    </xf>
    <xf numFmtId="1" fontId="94" fillId="48" borderId="21" xfId="46" applyNumberFormat="1" applyFont="1" applyFill="1" applyBorder="1" applyAlignment="1">
      <alignment horizontal="center" vertical="center"/>
      <protection/>
    </xf>
    <xf numFmtId="172" fontId="47" fillId="0" borderId="56" xfId="46" applyNumberFormat="1" applyFont="1" applyBorder="1" applyAlignment="1">
      <alignment horizontal="center" vertical="center" wrapText="1"/>
      <protection/>
    </xf>
    <xf numFmtId="172" fontId="96" fillId="0" borderId="19" xfId="46" applyNumberFormat="1" applyFont="1" applyFill="1" applyBorder="1" applyAlignment="1">
      <alignment horizontal="center" vertical="center"/>
      <protection/>
    </xf>
    <xf numFmtId="1" fontId="0" fillId="0" borderId="19" xfId="46" applyNumberFormat="1" applyFont="1" applyFill="1" applyBorder="1" applyAlignment="1">
      <alignment horizontal="center" vertical="center"/>
      <protection/>
    </xf>
    <xf numFmtId="2" fontId="0" fillId="0" borderId="43" xfId="46" applyNumberFormat="1" applyFont="1" applyFill="1" applyBorder="1" applyAlignment="1">
      <alignment horizontal="center" vertical="center"/>
      <protection/>
    </xf>
    <xf numFmtId="2" fontId="0" fillId="43" borderId="54" xfId="46" applyNumberFormat="1" applyFont="1" applyFill="1" applyBorder="1" applyAlignment="1">
      <alignment horizontal="center" vertical="center"/>
      <protection/>
    </xf>
    <xf numFmtId="172" fontId="90" fillId="43" borderId="29" xfId="46" applyNumberFormat="1" applyFont="1" applyFill="1" applyBorder="1" applyAlignment="1">
      <alignment horizontal="center" vertical="center"/>
      <protection/>
    </xf>
    <xf numFmtId="1" fontId="0" fillId="42" borderId="19" xfId="46" applyNumberFormat="1" applyFont="1" applyFill="1" applyBorder="1" applyAlignment="1">
      <alignment horizontal="center" vertical="center"/>
      <protection/>
    </xf>
    <xf numFmtId="1" fontId="0" fillId="43" borderId="19" xfId="46" applyNumberFormat="1" applyFont="1" applyFill="1" applyBorder="1" applyAlignment="1">
      <alignment horizontal="center" vertical="center"/>
      <protection/>
    </xf>
    <xf numFmtId="1" fontId="0" fillId="45" borderId="19" xfId="46" applyNumberFormat="1" applyFont="1" applyFill="1" applyBorder="1" applyAlignment="1">
      <alignment horizontal="center" vertical="center"/>
      <protection/>
    </xf>
    <xf numFmtId="1" fontId="0" fillId="45" borderId="20" xfId="46" applyNumberFormat="1" applyFont="1" applyFill="1" applyBorder="1" applyAlignment="1">
      <alignment horizontal="center" vertical="center"/>
      <protection/>
    </xf>
    <xf numFmtId="1" fontId="0" fillId="42" borderId="43" xfId="46" applyNumberFormat="1" applyFont="1" applyFill="1" applyBorder="1" applyAlignment="1">
      <alignment horizontal="center" vertical="center"/>
      <protection/>
    </xf>
    <xf numFmtId="0" fontId="90" fillId="42" borderId="16" xfId="46" applyNumberFormat="1" applyFont="1" applyFill="1" applyBorder="1" applyAlignment="1">
      <alignment horizontal="center" vertical="center"/>
      <protection/>
    </xf>
    <xf numFmtId="0" fontId="90" fillId="0" borderId="21" xfId="46" applyFont="1" applyFill="1" applyBorder="1" applyAlignment="1">
      <alignment horizontal="center" vertical="center"/>
      <protection/>
    </xf>
    <xf numFmtId="0" fontId="90" fillId="43" borderId="21" xfId="46" applyFont="1" applyFill="1" applyBorder="1" applyAlignment="1">
      <alignment horizontal="center" vertical="center"/>
      <protection/>
    </xf>
    <xf numFmtId="0" fontId="90" fillId="45" borderId="21" xfId="46" applyFont="1" applyFill="1" applyBorder="1" applyAlignment="1">
      <alignment horizontal="center" vertical="center"/>
      <protection/>
    </xf>
    <xf numFmtId="0" fontId="97" fillId="49" borderId="0" xfId="46" applyFont="1" applyFill="1" applyAlignment="1">
      <alignment horizontal="center" vertical="center"/>
      <protection/>
    </xf>
    <xf numFmtId="0" fontId="97" fillId="49" borderId="57" xfId="46" applyFont="1" applyFill="1" applyBorder="1" applyAlignment="1">
      <alignment horizontal="center" vertical="center"/>
      <protection/>
    </xf>
    <xf numFmtId="0" fontId="20" fillId="0" borderId="58" xfId="46" applyFont="1" applyBorder="1" applyAlignment="1">
      <alignment horizontal="center" vertical="center"/>
      <protection/>
    </xf>
    <xf numFmtId="0" fontId="20" fillId="0" borderId="59" xfId="46" applyFont="1" applyBorder="1" applyAlignment="1">
      <alignment horizontal="center" vertical="center"/>
      <protection/>
    </xf>
    <xf numFmtId="0" fontId="20" fillId="0" borderId="60" xfId="46" applyFont="1" applyBorder="1" applyAlignment="1">
      <alignment horizontal="center" vertical="center"/>
      <protection/>
    </xf>
    <xf numFmtId="0" fontId="20" fillId="0" borderId="61" xfId="46" applyFont="1" applyBorder="1" applyAlignment="1">
      <alignment horizontal="center" vertical="center"/>
      <protection/>
    </xf>
    <xf numFmtId="0" fontId="20" fillId="0" borderId="62" xfId="46" applyFont="1" applyBorder="1" applyAlignment="1">
      <alignment horizontal="center" vertical="center" wrapText="1"/>
      <protection/>
    </xf>
    <xf numFmtId="0" fontId="20" fillId="0" borderId="63" xfId="46" applyFont="1" applyBorder="1" applyAlignment="1">
      <alignment horizontal="center" vertical="center" wrapText="1"/>
      <protection/>
    </xf>
    <xf numFmtId="0" fontId="35" fillId="0" borderId="0" xfId="46" applyFont="1" applyFill="1" applyBorder="1" applyAlignment="1">
      <alignment horizontal="center" vertical="center" wrapText="1"/>
      <protection/>
    </xf>
    <xf numFmtId="0" fontId="18" fillId="0" borderId="64" xfId="46" applyFont="1" applyFill="1" applyBorder="1" applyAlignment="1">
      <alignment horizontal="center" vertical="center"/>
      <protection/>
    </xf>
    <xf numFmtId="0" fontId="18" fillId="0" borderId="65" xfId="46" applyFont="1" applyFill="1" applyBorder="1" applyAlignment="1">
      <alignment horizontal="center" vertical="center"/>
      <protection/>
    </xf>
    <xf numFmtId="0" fontId="25" fillId="37" borderId="64" xfId="46" applyFont="1" applyFill="1" applyBorder="1" applyAlignment="1">
      <alignment horizontal="center" vertical="center" wrapText="1"/>
      <protection/>
    </xf>
    <xf numFmtId="0" fontId="25" fillId="37" borderId="65" xfId="46" applyFont="1" applyFill="1" applyBorder="1" applyAlignment="1">
      <alignment horizontal="center" vertical="center" wrapText="1"/>
      <protection/>
    </xf>
    <xf numFmtId="0" fontId="26" fillId="0" borderId="64" xfId="46" applyFont="1" applyFill="1" applyBorder="1" applyAlignment="1">
      <alignment horizontal="center" vertical="center" wrapText="1"/>
      <protection/>
    </xf>
    <xf numFmtId="0" fontId="26" fillId="0" borderId="65" xfId="46" applyFont="1" applyFill="1" applyBorder="1" applyAlignment="1">
      <alignment horizontal="center" vertical="center" wrapText="1"/>
      <protection/>
    </xf>
    <xf numFmtId="0" fontId="31" fillId="40" borderId="0" xfId="46" applyFont="1" applyFill="1" applyBorder="1" applyAlignment="1">
      <alignment horizontal="center" vertical="center" wrapText="1"/>
      <protection/>
    </xf>
    <xf numFmtId="0" fontId="36" fillId="50" borderId="66" xfId="46" applyFont="1" applyFill="1" applyBorder="1" applyAlignment="1">
      <alignment horizontal="center" vertical="center" wrapText="1"/>
      <protection/>
    </xf>
    <xf numFmtId="0" fontId="16" fillId="39" borderId="66" xfId="46" applyFont="1" applyFill="1" applyBorder="1" applyAlignment="1">
      <alignment horizontal="center" vertical="center"/>
      <protection/>
    </xf>
    <xf numFmtId="0" fontId="1" fillId="0" borderId="67" xfId="46" applyFont="1" applyBorder="1" applyAlignment="1">
      <alignment horizontal="center" vertical="center"/>
      <protection/>
    </xf>
    <xf numFmtId="2" fontId="1" fillId="0" borderId="68" xfId="46" applyNumberFormat="1" applyFont="1" applyBorder="1" applyAlignment="1">
      <alignment horizontal="center" vertical="center"/>
      <protection/>
    </xf>
    <xf numFmtId="0" fontId="18" fillId="0" borderId="68" xfId="46" applyFont="1" applyFill="1" applyBorder="1" applyAlignment="1">
      <alignment horizontal="center" vertical="center"/>
      <protection/>
    </xf>
    <xf numFmtId="0" fontId="19" fillId="0" borderId="68" xfId="46" applyFont="1" applyBorder="1" applyAlignment="1">
      <alignment horizontal="center" vertical="center"/>
      <protection/>
    </xf>
    <xf numFmtId="0" fontId="20" fillId="0" borderId="68" xfId="46" applyFont="1" applyBorder="1" applyAlignment="1">
      <alignment horizontal="center" vertical="center" wrapText="1"/>
      <protection/>
    </xf>
    <xf numFmtId="0" fontId="1" fillId="0" borderId="69" xfId="46" applyFont="1" applyFill="1" applyBorder="1" applyAlignment="1">
      <alignment horizontal="center" vertical="center"/>
      <protection/>
    </xf>
    <xf numFmtId="0" fontId="1" fillId="0" borderId="70" xfId="46" applyFont="1" applyFill="1" applyBorder="1" applyAlignment="1">
      <alignment horizontal="center" vertical="center"/>
      <protection/>
    </xf>
    <xf numFmtId="0" fontId="1" fillId="0" borderId="71" xfId="46" applyFont="1" applyFill="1" applyBorder="1" applyAlignment="1">
      <alignment horizontal="center" vertical="center"/>
      <protection/>
    </xf>
    <xf numFmtId="172" fontId="1" fillId="0" borderId="18" xfId="46" applyNumberFormat="1" applyFont="1" applyBorder="1" applyAlignment="1">
      <alignment horizontal="center" vertical="center" wrapText="1"/>
      <protection/>
    </xf>
    <xf numFmtId="0" fontId="1" fillId="0" borderId="72" xfId="46" applyFont="1" applyFill="1" applyBorder="1" applyAlignment="1">
      <alignment horizontal="center" vertical="center"/>
      <protection/>
    </xf>
    <xf numFmtId="0" fontId="1" fillId="0" borderId="73" xfId="46" applyFont="1" applyBorder="1" applyAlignment="1">
      <alignment horizontal="center" vertical="center"/>
      <protection/>
    </xf>
    <xf numFmtId="0" fontId="31" fillId="40" borderId="39" xfId="46" applyFont="1" applyFill="1" applyBorder="1" applyAlignment="1">
      <alignment horizontal="center" vertical="center" wrapText="1"/>
      <protection/>
    </xf>
    <xf numFmtId="0" fontId="34" fillId="37" borderId="66" xfId="46" applyFont="1" applyFill="1" applyBorder="1" applyAlignment="1">
      <alignment horizontal="center" vertical="center" wrapText="1"/>
      <protection/>
    </xf>
    <xf numFmtId="173" fontId="17" fillId="51" borderId="66" xfId="46" applyNumberFormat="1" applyFont="1" applyFill="1" applyBorder="1" applyAlignment="1">
      <alignment horizontal="center" vertical="center"/>
      <protection/>
    </xf>
    <xf numFmtId="0" fontId="98" fillId="52" borderId="74" xfId="46" applyFont="1" applyFill="1" applyBorder="1" applyAlignment="1">
      <alignment horizontal="center" vertical="center"/>
      <protection/>
    </xf>
    <xf numFmtId="0" fontId="1" fillId="0" borderId="75" xfId="46" applyFont="1" applyFill="1" applyBorder="1" applyAlignment="1">
      <alignment horizontal="center" vertical="center"/>
      <protection/>
    </xf>
    <xf numFmtId="0" fontId="1" fillId="0" borderId="76" xfId="46" applyFont="1" applyFill="1" applyBorder="1" applyAlignment="1">
      <alignment horizontal="center" vertical="center"/>
      <protection/>
    </xf>
    <xf numFmtId="0" fontId="1" fillId="0" borderId="77" xfId="46" applyFont="1" applyFill="1" applyBorder="1" applyAlignment="1">
      <alignment horizontal="center" vertical="center"/>
      <protection/>
    </xf>
    <xf numFmtId="0" fontId="13" fillId="41" borderId="66" xfId="46" applyFont="1" applyFill="1" applyBorder="1" applyAlignment="1">
      <alignment horizontal="center" vertical="center" wrapText="1"/>
      <protection/>
    </xf>
    <xf numFmtId="0" fontId="10" fillId="37" borderId="0" xfId="46" applyFont="1" applyFill="1" applyBorder="1" applyAlignment="1">
      <alignment horizontal="center" vertical="center" wrapText="1"/>
      <protection/>
    </xf>
    <xf numFmtId="0" fontId="99" fillId="52" borderId="74" xfId="46" applyFont="1" applyFill="1" applyBorder="1" applyAlignment="1">
      <alignment horizontal="center" vertical="center"/>
      <protection/>
    </xf>
    <xf numFmtId="0" fontId="100" fillId="53" borderId="74" xfId="46" applyFont="1" applyFill="1" applyBorder="1" applyAlignment="1">
      <alignment horizontal="center" vertical="center"/>
      <protection/>
    </xf>
    <xf numFmtId="0" fontId="23" fillId="38" borderId="78" xfId="46" applyFont="1" applyFill="1" applyBorder="1" applyAlignment="1">
      <alignment horizontal="center" vertical="center"/>
      <protection/>
    </xf>
    <xf numFmtId="0" fontId="20" fillId="0" borderId="0" xfId="46" applyFont="1" applyAlignment="1">
      <alignment horizontal="center" vertical="center"/>
      <protection/>
    </xf>
    <xf numFmtId="0" fontId="20" fillId="0" borderId="44" xfId="46" applyFont="1" applyFill="1" applyBorder="1" applyAlignment="1">
      <alignment horizontal="center" vertical="center"/>
      <protection/>
    </xf>
    <xf numFmtId="0" fontId="6" fillId="50" borderId="0" xfId="46" applyFont="1" applyFill="1" applyBorder="1" applyAlignment="1">
      <alignment horizontal="center" vertical="center" wrapText="1"/>
      <protection/>
    </xf>
    <xf numFmtId="0" fontId="8" fillId="41" borderId="0" xfId="46" applyFont="1" applyFill="1" applyBorder="1" applyAlignment="1">
      <alignment horizontal="center" vertical="center" wrapText="1"/>
      <protection/>
    </xf>
    <xf numFmtId="0" fontId="40" fillId="37" borderId="66" xfId="46" applyFont="1" applyFill="1" applyBorder="1" applyAlignment="1">
      <alignment horizontal="center" vertical="center"/>
      <protection/>
    </xf>
    <xf numFmtId="0" fontId="2" fillId="37" borderId="0" xfId="46" applyFont="1" applyFill="1" applyBorder="1" applyAlignment="1">
      <alignment horizontal="center" vertical="center" wrapText="1"/>
      <protection/>
    </xf>
    <xf numFmtId="0" fontId="3" fillId="54" borderId="0" xfId="46" applyFont="1" applyFill="1" applyBorder="1" applyAlignment="1">
      <alignment horizontal="center" vertical="center"/>
      <protection/>
    </xf>
    <xf numFmtId="0" fontId="23" fillId="39" borderId="79" xfId="46" applyFont="1" applyFill="1" applyBorder="1" applyAlignment="1">
      <alignment horizontal="center" vertical="center"/>
      <protection/>
    </xf>
    <xf numFmtId="0" fontId="1" fillId="0" borderId="0" xfId="46" applyFont="1" applyAlignment="1">
      <alignment horizontal="center"/>
      <protection/>
    </xf>
    <xf numFmtId="0" fontId="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18" fillId="0" borderId="0" xfId="46" applyFont="1" applyAlignment="1">
      <alignment horizontal="center"/>
      <protection/>
    </xf>
    <xf numFmtId="16" fontId="6" fillId="46" borderId="25" xfId="46" applyNumberFormat="1" applyFont="1" applyFill="1" applyBorder="1" applyAlignment="1">
      <alignment horizontal="center" vertical="center"/>
      <protection/>
    </xf>
    <xf numFmtId="16" fontId="6" fillId="46" borderId="39" xfId="46" applyNumberFormat="1" applyFont="1" applyFill="1" applyBorder="1" applyAlignment="1">
      <alignment horizontal="center" vertical="center"/>
      <protection/>
    </xf>
    <xf numFmtId="16" fontId="6" fillId="46" borderId="80" xfId="46" applyNumberFormat="1" applyFont="1" applyFill="1" applyBorder="1" applyAlignment="1">
      <alignment horizontal="center" vertical="center"/>
      <protection/>
    </xf>
    <xf numFmtId="16" fontId="6" fillId="46" borderId="81" xfId="46" applyNumberFormat="1" applyFont="1" applyFill="1" applyBorder="1" applyAlignment="1">
      <alignment horizontal="center" vertical="center"/>
      <protection/>
    </xf>
    <xf numFmtId="16" fontId="6" fillId="46" borderId="57" xfId="46" applyNumberFormat="1" applyFont="1" applyFill="1" applyBorder="1" applyAlignment="1">
      <alignment horizontal="center" vertical="center"/>
      <protection/>
    </xf>
    <xf numFmtId="16" fontId="6" fillId="46" borderId="82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7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8"/>
  <sheetViews>
    <sheetView tabSelected="1" zoomScale="87" zoomScaleNormal="87" zoomScalePageLayoutView="0" workbookViewId="0" topLeftCell="M1">
      <pane ySplit="3" topLeftCell="A4" activePane="bottomLeft" state="frozen"/>
      <selection pane="topLeft" activeCell="A1" sqref="A1"/>
      <selection pane="bottomLeft" activeCell="I17" sqref="I17"/>
    </sheetView>
  </sheetViews>
  <sheetFormatPr defaultColWidth="9.8515625" defaultRowHeight="12.75"/>
  <cols>
    <col min="1" max="1" width="3.00390625" style="1" customWidth="1"/>
    <col min="2" max="2" width="3.8515625" style="1" customWidth="1"/>
    <col min="3" max="3" width="7.00390625" style="1" customWidth="1"/>
    <col min="4" max="4" width="27.28125" style="1" customWidth="1"/>
    <col min="5" max="5" width="12.00390625" style="1" customWidth="1"/>
    <col min="6" max="6" width="10.421875" style="1" customWidth="1"/>
    <col min="7" max="12" width="10.7109375" style="1" customWidth="1"/>
    <col min="13" max="13" width="2.8515625" style="1" customWidth="1"/>
    <col min="14" max="14" width="7.28125" style="1" customWidth="1"/>
    <col min="15" max="15" width="9.00390625" style="2" customWidth="1"/>
    <col min="16" max="16" width="25.7109375" style="1" customWidth="1"/>
    <col min="17" max="17" width="20.7109375" style="1" customWidth="1"/>
    <col min="18" max="18" width="10.57421875" style="1" customWidth="1"/>
    <col min="19" max="19" width="8.7109375" style="1" customWidth="1"/>
    <col min="20" max="21" width="7.7109375" style="1" customWidth="1"/>
    <col min="22" max="22" width="8.7109375" style="3" customWidth="1"/>
    <col min="23" max="23" width="5.7109375" style="3" customWidth="1"/>
    <col min="24" max="30" width="3.7109375" style="3" customWidth="1"/>
    <col min="31" max="31" width="3.57421875" style="3" customWidth="1"/>
    <col min="32" max="32" width="8.28125" style="3" customWidth="1"/>
    <col min="33" max="33" width="5.7109375" style="4" customWidth="1"/>
    <col min="34" max="41" width="3.7109375" style="4" customWidth="1"/>
    <col min="42" max="42" width="10.7109375" style="1" customWidth="1"/>
    <col min="43" max="43" width="6.7109375" style="1" customWidth="1"/>
    <col min="44" max="44" width="8.7109375" style="1" customWidth="1"/>
    <col min="45" max="47" width="3.421875" style="1" customWidth="1"/>
    <col min="48" max="48" width="9.8515625" style="1" customWidth="1"/>
    <col min="49" max="49" width="6.57421875" style="1" customWidth="1"/>
    <col min="50" max="50" width="7.421875" style="1" customWidth="1"/>
    <col min="51" max="54" width="6.8515625" style="1" customWidth="1"/>
    <col min="55" max="55" width="9.8515625" style="1" customWidth="1"/>
    <col min="56" max="56" width="18.421875" style="1" customWidth="1"/>
    <col min="57" max="57" width="7.421875" style="1" customWidth="1"/>
    <col min="58" max="61" width="6.8515625" style="1" customWidth="1"/>
    <col min="62" max="16384" width="9.8515625" style="1" customWidth="1"/>
  </cols>
  <sheetData>
    <row r="1" spans="1:47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30" customHeight="1">
      <c r="A2" s="5"/>
      <c r="B2" s="214" t="s">
        <v>139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5"/>
      <c r="N2" s="215" t="s">
        <v>141</v>
      </c>
      <c r="O2" s="215"/>
      <c r="P2" s="215"/>
      <c r="Q2" s="215"/>
      <c r="R2" s="211" t="s">
        <v>0</v>
      </c>
      <c r="S2" s="211"/>
      <c r="T2" s="211"/>
      <c r="U2" s="211"/>
      <c r="V2" s="211"/>
      <c r="W2" s="211"/>
      <c r="X2" s="211"/>
      <c r="Y2" s="211"/>
      <c r="Z2" s="211"/>
      <c r="AA2" s="211"/>
      <c r="AB2" s="212" t="s">
        <v>195</v>
      </c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5"/>
      <c r="AT2" s="5"/>
      <c r="AU2" s="5"/>
    </row>
    <row r="3" spans="1:47" ht="30" customHeight="1">
      <c r="A3" s="5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5"/>
      <c r="N3" s="215"/>
      <c r="O3" s="215"/>
      <c r="P3" s="215"/>
      <c r="Q3" s="215"/>
      <c r="R3" s="5"/>
      <c r="S3" s="5"/>
      <c r="T3" s="5"/>
      <c r="U3" s="5"/>
      <c r="V3" s="205" t="s">
        <v>1</v>
      </c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9" ht="18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5"/>
      <c r="AN4" s="5"/>
      <c r="AO4" s="5"/>
      <c r="AP4" s="5"/>
      <c r="AQ4" s="5"/>
      <c r="AR4" s="5"/>
      <c r="AS4" s="5"/>
      <c r="AT4" s="5"/>
      <c r="AU4" s="5"/>
      <c r="AW4" s="10"/>
    </row>
    <row r="5" spans="1:49" ht="18" customHeight="1" thickBot="1">
      <c r="A5" s="7"/>
      <c r="B5" s="8"/>
      <c r="C5" s="8"/>
      <c r="D5" s="8"/>
      <c r="E5" s="213" t="str">
        <f>D21</f>
        <v>Marko Neumayer</v>
      </c>
      <c r="F5" s="213"/>
      <c r="G5" s="213"/>
      <c r="H5" s="213"/>
      <c r="I5" s="213"/>
      <c r="J5" s="8"/>
      <c r="K5" s="8"/>
      <c r="L5" s="8"/>
      <c r="M5" s="5"/>
      <c r="N5" s="198" t="s">
        <v>29</v>
      </c>
      <c r="O5" s="198"/>
      <c r="P5" s="19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5"/>
      <c r="AT5" s="5"/>
      <c r="AU5" s="5"/>
      <c r="AW5" s="25">
        <v>1</v>
      </c>
    </row>
    <row r="6" spans="1:49" ht="18" customHeight="1" thickBot="1">
      <c r="A6" s="7"/>
      <c r="B6" s="8"/>
      <c r="C6" s="8"/>
      <c r="D6" s="8"/>
      <c r="E6" s="213"/>
      <c r="F6" s="213"/>
      <c r="G6" s="213"/>
      <c r="H6" s="213"/>
      <c r="I6" s="213"/>
      <c r="J6" s="8"/>
      <c r="K6" s="8"/>
      <c r="L6" s="8"/>
      <c r="M6" s="5"/>
      <c r="N6" s="198"/>
      <c r="O6" s="198"/>
      <c r="P6" s="198"/>
      <c r="Q6" s="9"/>
      <c r="R6" s="185" t="s">
        <v>182</v>
      </c>
      <c r="S6" s="185"/>
      <c r="T6" s="185"/>
      <c r="U6" s="185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199">
        <v>41993</v>
      </c>
      <c r="AQ6" s="199"/>
      <c r="AR6" s="199"/>
      <c r="AS6" s="5"/>
      <c r="AT6" s="5"/>
      <c r="AU6" s="5"/>
      <c r="AW6" s="33">
        <v>2</v>
      </c>
    </row>
    <row r="7" spans="1:49" ht="18" customHeight="1" thickBot="1">
      <c r="A7" s="7"/>
      <c r="B7" s="8"/>
      <c r="C7" s="8"/>
      <c r="D7" s="8"/>
      <c r="E7" s="207">
        <v>1</v>
      </c>
      <c r="F7" s="207"/>
      <c r="G7" s="207"/>
      <c r="H7" s="207"/>
      <c r="I7" s="207"/>
      <c r="J7" s="208" t="str">
        <f>D22</f>
        <v>Roman Grunner</v>
      </c>
      <c r="K7" s="208"/>
      <c r="L7" s="208"/>
      <c r="M7" s="5"/>
      <c r="N7" s="186" t="s">
        <v>2</v>
      </c>
      <c r="O7" s="187" t="s">
        <v>3</v>
      </c>
      <c r="P7" s="188" t="s">
        <v>4</v>
      </c>
      <c r="Q7" s="189" t="s">
        <v>5</v>
      </c>
      <c r="R7" s="190" t="s">
        <v>6</v>
      </c>
      <c r="S7" s="190" t="s">
        <v>7</v>
      </c>
      <c r="T7" s="194" t="s">
        <v>8</v>
      </c>
      <c r="U7" s="194"/>
      <c r="V7" s="191" t="s">
        <v>9</v>
      </c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3"/>
      <c r="AP7" s="196" t="s">
        <v>10</v>
      </c>
      <c r="AQ7" s="196"/>
      <c r="AR7" s="196"/>
      <c r="AS7" s="5"/>
      <c r="AT7" s="5"/>
      <c r="AU7" s="5"/>
      <c r="AW7" s="34">
        <v>3</v>
      </c>
    </row>
    <row r="8" spans="1:49" ht="18" customHeight="1" thickBot="1">
      <c r="A8" s="7"/>
      <c r="B8" s="8"/>
      <c r="C8" s="8"/>
      <c r="D8" s="8"/>
      <c r="E8" s="207"/>
      <c r="F8" s="207"/>
      <c r="G8" s="207"/>
      <c r="H8" s="207"/>
      <c r="I8" s="207"/>
      <c r="J8" s="208"/>
      <c r="K8" s="208"/>
      <c r="L8" s="208"/>
      <c r="M8" s="5"/>
      <c r="N8" s="186"/>
      <c r="O8" s="187"/>
      <c r="P8" s="188"/>
      <c r="Q8" s="189"/>
      <c r="R8" s="190"/>
      <c r="S8" s="190"/>
      <c r="T8" s="11" t="s">
        <v>11</v>
      </c>
      <c r="U8" s="153" t="s">
        <v>12</v>
      </c>
      <c r="V8" s="13" t="s">
        <v>13</v>
      </c>
      <c r="W8" s="14" t="s">
        <v>2</v>
      </c>
      <c r="X8" s="15">
        <v>1</v>
      </c>
      <c r="Y8" s="47">
        <v>2</v>
      </c>
      <c r="Z8" s="48">
        <v>3</v>
      </c>
      <c r="AA8" s="49">
        <v>4</v>
      </c>
      <c r="AB8" s="17">
        <v>5</v>
      </c>
      <c r="AC8" s="92"/>
      <c r="AD8" s="93"/>
      <c r="AE8" s="94"/>
      <c r="AF8" s="47" t="s">
        <v>14</v>
      </c>
      <c r="AG8" s="14" t="s">
        <v>2</v>
      </c>
      <c r="AH8" s="15">
        <v>1</v>
      </c>
      <c r="AI8" s="47">
        <v>2</v>
      </c>
      <c r="AJ8" s="48">
        <v>3</v>
      </c>
      <c r="AK8" s="49">
        <v>4</v>
      </c>
      <c r="AL8" s="56">
        <v>5</v>
      </c>
      <c r="AM8" s="92"/>
      <c r="AN8" s="93"/>
      <c r="AO8" s="94"/>
      <c r="AP8" s="19" t="s">
        <v>15</v>
      </c>
      <c r="AQ8" s="20" t="s">
        <v>2</v>
      </c>
      <c r="AR8" s="21" t="s">
        <v>16</v>
      </c>
      <c r="AS8" s="5"/>
      <c r="AT8" s="5"/>
      <c r="AU8" s="5"/>
      <c r="AW8" s="31">
        <v>4</v>
      </c>
    </row>
    <row r="9" spans="1:49" ht="18" customHeight="1" thickBot="1">
      <c r="A9" s="7"/>
      <c r="B9" s="216" t="str">
        <f>D23</f>
        <v>Gerhard Fischer</v>
      </c>
      <c r="C9" s="216"/>
      <c r="D9" s="216"/>
      <c r="E9" s="207"/>
      <c r="F9" s="207"/>
      <c r="G9" s="207"/>
      <c r="H9" s="207"/>
      <c r="I9" s="207"/>
      <c r="J9" s="200">
        <v>2</v>
      </c>
      <c r="K9" s="200"/>
      <c r="L9" s="200"/>
      <c r="M9" s="5"/>
      <c r="N9" s="22">
        <v>1</v>
      </c>
      <c r="O9" s="50">
        <f aca="true" t="shared" si="0" ref="O9:O19">V9+AF9</f>
        <v>466.59000000000003</v>
      </c>
      <c r="P9" s="28" t="s">
        <v>22</v>
      </c>
      <c r="Q9" s="29" t="s">
        <v>108</v>
      </c>
      <c r="R9" s="29" t="s">
        <v>174</v>
      </c>
      <c r="S9" s="24">
        <v>7</v>
      </c>
      <c r="T9" s="157"/>
      <c r="U9" s="133"/>
      <c r="V9" s="57">
        <f aca="true" t="shared" si="1" ref="V9:V19">SUM(X9:AB9)</f>
        <v>233.56</v>
      </c>
      <c r="W9" s="25">
        <v>1</v>
      </c>
      <c r="X9" s="159">
        <v>46</v>
      </c>
      <c r="Y9" s="143">
        <v>47.56</v>
      </c>
      <c r="Z9" s="102">
        <v>47</v>
      </c>
      <c r="AA9" s="138">
        <v>46</v>
      </c>
      <c r="AB9" s="102">
        <v>47</v>
      </c>
      <c r="AC9" s="95"/>
      <c r="AD9" s="96"/>
      <c r="AE9" s="97"/>
      <c r="AF9" s="58">
        <f aca="true" t="shared" si="2" ref="AF9:AF19">SUM(AH9:AL9)</f>
        <v>233.03</v>
      </c>
      <c r="AG9" s="25">
        <v>1</v>
      </c>
      <c r="AH9" s="160">
        <v>45</v>
      </c>
      <c r="AI9" s="102">
        <v>47.03</v>
      </c>
      <c r="AJ9" s="143">
        <v>48</v>
      </c>
      <c r="AK9" s="102">
        <v>47</v>
      </c>
      <c r="AL9" s="138">
        <v>46</v>
      </c>
      <c r="AM9" s="95"/>
      <c r="AN9" s="96"/>
      <c r="AO9" s="97"/>
      <c r="AP9" s="154">
        <v>8.67</v>
      </c>
      <c r="AQ9" s="25">
        <v>1</v>
      </c>
      <c r="AR9" s="158"/>
      <c r="AS9" s="5"/>
      <c r="AT9" s="5"/>
      <c r="AU9" s="5"/>
      <c r="AW9" s="31">
        <v>5</v>
      </c>
    </row>
    <row r="10" spans="1:49" ht="18" customHeight="1" thickBot="1">
      <c r="A10" s="7"/>
      <c r="B10" s="216"/>
      <c r="C10" s="216"/>
      <c r="D10" s="216"/>
      <c r="E10" s="207"/>
      <c r="F10" s="207"/>
      <c r="G10" s="207"/>
      <c r="H10" s="207"/>
      <c r="I10" s="207"/>
      <c r="J10" s="200"/>
      <c r="K10" s="200"/>
      <c r="L10" s="200"/>
      <c r="M10" s="5"/>
      <c r="N10" s="26">
        <v>2</v>
      </c>
      <c r="O10" s="51">
        <f t="shared" si="0"/>
        <v>463.58</v>
      </c>
      <c r="P10" s="28" t="s">
        <v>24</v>
      </c>
      <c r="Q10" s="29" t="s">
        <v>178</v>
      </c>
      <c r="R10" s="29" t="s">
        <v>174</v>
      </c>
      <c r="S10" s="30">
        <v>8</v>
      </c>
      <c r="T10" s="156">
        <f>$O$9-O10</f>
        <v>3.0100000000000477</v>
      </c>
      <c r="U10" s="133"/>
      <c r="V10" s="57">
        <f t="shared" si="1"/>
        <v>231.57</v>
      </c>
      <c r="W10" s="33">
        <v>2</v>
      </c>
      <c r="X10" s="159">
        <v>46</v>
      </c>
      <c r="Y10" s="138">
        <v>46</v>
      </c>
      <c r="Z10" s="102">
        <v>47</v>
      </c>
      <c r="AA10" s="143">
        <v>47.57</v>
      </c>
      <c r="AB10" s="141">
        <v>45</v>
      </c>
      <c r="AC10" s="95"/>
      <c r="AD10" s="96"/>
      <c r="AE10" s="97"/>
      <c r="AF10" s="58">
        <f t="shared" si="2"/>
        <v>232.01</v>
      </c>
      <c r="AG10" s="33">
        <v>2</v>
      </c>
      <c r="AH10" s="159">
        <v>46</v>
      </c>
      <c r="AI10" s="138">
        <v>46</v>
      </c>
      <c r="AJ10" s="102">
        <v>47</v>
      </c>
      <c r="AK10" s="102">
        <v>47.01</v>
      </c>
      <c r="AL10" s="138">
        <v>46</v>
      </c>
      <c r="AM10" s="95"/>
      <c r="AN10" s="96"/>
      <c r="AO10" s="97"/>
      <c r="AP10" s="69">
        <v>8.826</v>
      </c>
      <c r="AQ10" s="33">
        <v>2</v>
      </c>
      <c r="AR10" s="72">
        <f aca="true" t="shared" si="3" ref="AR10:AR19">AP10-$AP$9</f>
        <v>0.15600000000000058</v>
      </c>
      <c r="AS10" s="5"/>
      <c r="AT10" s="5"/>
      <c r="AU10" s="5"/>
      <c r="AW10" s="31">
        <v>6</v>
      </c>
    </row>
    <row r="11" spans="1:49" ht="18" customHeight="1" thickBot="1">
      <c r="A11" s="5"/>
      <c r="B11" s="206">
        <v>3</v>
      </c>
      <c r="C11" s="206"/>
      <c r="D11" s="206"/>
      <c r="E11" s="207"/>
      <c r="F11" s="207"/>
      <c r="G11" s="207"/>
      <c r="H11" s="207"/>
      <c r="I11" s="207"/>
      <c r="J11" s="200"/>
      <c r="K11" s="200"/>
      <c r="L11" s="200"/>
      <c r="M11" s="5"/>
      <c r="N11" s="26">
        <v>3</v>
      </c>
      <c r="O11" s="51">
        <f t="shared" si="0"/>
        <v>461.36</v>
      </c>
      <c r="P11" s="28" t="s">
        <v>198</v>
      </c>
      <c r="Q11" s="29" t="s">
        <v>175</v>
      </c>
      <c r="R11" s="29" t="s">
        <v>174</v>
      </c>
      <c r="S11" s="30">
        <v>4</v>
      </c>
      <c r="T11" s="156">
        <f aca="true" t="shared" si="4" ref="T11:T19">$O$9-O11</f>
        <v>5.230000000000018</v>
      </c>
      <c r="U11" s="75">
        <f aca="true" t="shared" si="5" ref="U11:U19">O10-O11</f>
        <v>2.2199999999999704</v>
      </c>
      <c r="V11" s="57">
        <f t="shared" si="1"/>
        <v>230.39</v>
      </c>
      <c r="W11" s="34">
        <v>3</v>
      </c>
      <c r="X11" s="159">
        <v>46.39</v>
      </c>
      <c r="Y11" s="138">
        <v>46</v>
      </c>
      <c r="Z11" s="138">
        <v>46</v>
      </c>
      <c r="AA11" s="138">
        <v>46</v>
      </c>
      <c r="AB11" s="138">
        <v>46</v>
      </c>
      <c r="AC11" s="95"/>
      <c r="AD11" s="96"/>
      <c r="AE11" s="97"/>
      <c r="AF11" s="58">
        <f t="shared" si="2"/>
        <v>230.97</v>
      </c>
      <c r="AG11" s="34">
        <v>3</v>
      </c>
      <c r="AH11" s="102">
        <v>46.97</v>
      </c>
      <c r="AI11" s="138">
        <v>46</v>
      </c>
      <c r="AJ11" s="138">
        <v>46</v>
      </c>
      <c r="AK11" s="138">
        <v>46</v>
      </c>
      <c r="AL11" s="138">
        <v>46</v>
      </c>
      <c r="AM11" s="95"/>
      <c r="AN11" s="96"/>
      <c r="AO11" s="97"/>
      <c r="AP11" s="69">
        <v>8.851</v>
      </c>
      <c r="AQ11" s="34">
        <v>3</v>
      </c>
      <c r="AR11" s="72">
        <f t="shared" si="3"/>
        <v>0.18100000000000094</v>
      </c>
      <c r="AS11" s="5"/>
      <c r="AT11" s="5"/>
      <c r="AU11" s="5"/>
      <c r="AW11" s="31">
        <v>7</v>
      </c>
    </row>
    <row r="12" spans="1:49" ht="18" customHeight="1" thickBot="1">
      <c r="A12" s="5"/>
      <c r="B12" s="206"/>
      <c r="C12" s="206"/>
      <c r="D12" s="206"/>
      <c r="E12" s="207"/>
      <c r="F12" s="207"/>
      <c r="G12" s="207"/>
      <c r="H12" s="207"/>
      <c r="I12" s="207"/>
      <c r="J12" s="200"/>
      <c r="K12" s="200"/>
      <c r="L12" s="200"/>
      <c r="M12" s="5"/>
      <c r="N12" s="26">
        <v>4</v>
      </c>
      <c r="O12" s="51">
        <f t="shared" si="0"/>
        <v>451.76</v>
      </c>
      <c r="P12" s="28" t="s">
        <v>32</v>
      </c>
      <c r="Q12" s="29" t="s">
        <v>179</v>
      </c>
      <c r="R12" s="29" t="s">
        <v>173</v>
      </c>
      <c r="S12" s="30">
        <v>5</v>
      </c>
      <c r="T12" s="156">
        <f t="shared" si="4"/>
        <v>14.830000000000041</v>
      </c>
      <c r="U12" s="75">
        <f t="shared" si="5"/>
        <v>9.600000000000023</v>
      </c>
      <c r="V12" s="57">
        <f t="shared" si="1"/>
        <v>225.53</v>
      </c>
      <c r="W12" s="31">
        <v>4</v>
      </c>
      <c r="X12" s="160">
        <v>45</v>
      </c>
      <c r="Y12" s="141">
        <v>45</v>
      </c>
      <c r="Z12" s="141">
        <v>45</v>
      </c>
      <c r="AA12" s="141">
        <v>45</v>
      </c>
      <c r="AB12" s="138">
        <v>45.53</v>
      </c>
      <c r="AC12" s="95"/>
      <c r="AD12" s="96"/>
      <c r="AE12" s="97"/>
      <c r="AF12" s="58">
        <f t="shared" si="2"/>
        <v>226.23</v>
      </c>
      <c r="AG12" s="31">
        <v>4</v>
      </c>
      <c r="AH12" s="160">
        <v>45</v>
      </c>
      <c r="AI12" s="163">
        <v>46</v>
      </c>
      <c r="AJ12" s="162">
        <v>44</v>
      </c>
      <c r="AK12" s="138">
        <v>46</v>
      </c>
      <c r="AL12" s="141">
        <v>45.23</v>
      </c>
      <c r="AM12" s="95"/>
      <c r="AN12" s="96"/>
      <c r="AO12" s="97"/>
      <c r="AP12" s="69">
        <v>8.912</v>
      </c>
      <c r="AQ12" s="31">
        <v>4</v>
      </c>
      <c r="AR12" s="72">
        <f t="shared" si="3"/>
        <v>0.24200000000000088</v>
      </c>
      <c r="AS12" s="5"/>
      <c r="AT12" s="5"/>
      <c r="AU12" s="5"/>
      <c r="AW12" s="31">
        <v>8</v>
      </c>
    </row>
    <row r="13" spans="1:49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6">
        <v>5</v>
      </c>
      <c r="O13" s="51">
        <f t="shared" si="0"/>
        <v>446.23</v>
      </c>
      <c r="P13" s="28" t="s">
        <v>190</v>
      </c>
      <c r="Q13" s="29" t="s">
        <v>192</v>
      </c>
      <c r="R13" s="29" t="s">
        <v>173</v>
      </c>
      <c r="S13" s="30">
        <v>32</v>
      </c>
      <c r="T13" s="156">
        <f t="shared" si="4"/>
        <v>20.360000000000014</v>
      </c>
      <c r="U13" s="75">
        <f t="shared" si="5"/>
        <v>5.529999999999973</v>
      </c>
      <c r="V13" s="57">
        <f t="shared" si="1"/>
        <v>223.41</v>
      </c>
      <c r="W13" s="31">
        <v>5</v>
      </c>
      <c r="X13" s="161">
        <v>44</v>
      </c>
      <c r="Y13" s="141">
        <v>45</v>
      </c>
      <c r="Z13" s="141">
        <v>45.41</v>
      </c>
      <c r="AA13" s="141">
        <v>45</v>
      </c>
      <c r="AB13" s="136">
        <v>44</v>
      </c>
      <c r="AC13" s="95"/>
      <c r="AD13" s="96"/>
      <c r="AE13" s="97"/>
      <c r="AF13" s="58">
        <f t="shared" si="2"/>
        <v>222.82</v>
      </c>
      <c r="AG13" s="31">
        <v>5</v>
      </c>
      <c r="AH13" s="160">
        <v>45</v>
      </c>
      <c r="AI13" s="141">
        <v>45</v>
      </c>
      <c r="AJ13" s="141">
        <v>44.82</v>
      </c>
      <c r="AK13" s="141">
        <v>45</v>
      </c>
      <c r="AL13" s="67">
        <v>43</v>
      </c>
      <c r="AM13" s="95"/>
      <c r="AN13" s="96"/>
      <c r="AO13" s="97"/>
      <c r="AP13" s="69">
        <v>8.999</v>
      </c>
      <c r="AQ13" s="31">
        <v>5</v>
      </c>
      <c r="AR13" s="72">
        <f t="shared" si="3"/>
        <v>0.3290000000000006</v>
      </c>
      <c r="AS13" s="5"/>
      <c r="AT13" s="5"/>
      <c r="AU13" s="5"/>
      <c r="AW13" s="31">
        <v>9</v>
      </c>
    </row>
    <row r="14" spans="1:49" ht="18" customHeight="1">
      <c r="A14" s="5"/>
      <c r="B14" s="221" t="s">
        <v>200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3"/>
      <c r="M14" s="5"/>
      <c r="N14" s="26">
        <v>6</v>
      </c>
      <c r="O14" s="51">
        <f t="shared" si="0"/>
        <v>428.53999999999996</v>
      </c>
      <c r="P14" s="28" t="s">
        <v>28</v>
      </c>
      <c r="Q14" s="29" t="s">
        <v>193</v>
      </c>
      <c r="R14" s="29" t="s">
        <v>173</v>
      </c>
      <c r="S14" s="30">
        <v>35</v>
      </c>
      <c r="T14" s="156">
        <f t="shared" si="4"/>
        <v>38.05000000000007</v>
      </c>
      <c r="U14" s="75">
        <f t="shared" si="5"/>
        <v>17.690000000000055</v>
      </c>
      <c r="V14" s="57">
        <f t="shared" si="1"/>
        <v>212.09</v>
      </c>
      <c r="W14" s="31">
        <v>6</v>
      </c>
      <c r="X14" s="155">
        <v>43</v>
      </c>
      <c r="Y14" s="67">
        <v>42</v>
      </c>
      <c r="Z14" s="67">
        <v>43.09</v>
      </c>
      <c r="AA14" s="67">
        <v>43</v>
      </c>
      <c r="AB14" s="67">
        <v>41</v>
      </c>
      <c r="AC14" s="95"/>
      <c r="AD14" s="96"/>
      <c r="AE14" s="97"/>
      <c r="AF14" s="58">
        <f t="shared" si="2"/>
        <v>216.45</v>
      </c>
      <c r="AG14" s="31">
        <v>7</v>
      </c>
      <c r="AH14" s="155">
        <v>43</v>
      </c>
      <c r="AI14" s="136">
        <v>44.45</v>
      </c>
      <c r="AJ14" s="67">
        <v>43</v>
      </c>
      <c r="AK14" s="136">
        <v>44</v>
      </c>
      <c r="AL14" s="67">
        <v>42</v>
      </c>
      <c r="AM14" s="95"/>
      <c r="AN14" s="96"/>
      <c r="AO14" s="97"/>
      <c r="AP14" s="52">
        <v>9.568</v>
      </c>
      <c r="AQ14" s="31">
        <v>10</v>
      </c>
      <c r="AR14" s="72">
        <f t="shared" si="3"/>
        <v>0.8979999999999997</v>
      </c>
      <c r="AS14" s="5"/>
      <c r="AT14" s="5"/>
      <c r="AU14" s="5"/>
      <c r="AW14" s="31">
        <v>10</v>
      </c>
    </row>
    <row r="15" spans="1:49" ht="18" customHeight="1" thickBot="1">
      <c r="A15" s="5"/>
      <c r="B15" s="224"/>
      <c r="C15" s="225"/>
      <c r="D15" s="225"/>
      <c r="E15" s="225"/>
      <c r="F15" s="225"/>
      <c r="G15" s="225"/>
      <c r="H15" s="225"/>
      <c r="I15" s="225"/>
      <c r="J15" s="225"/>
      <c r="K15" s="225"/>
      <c r="L15" s="226"/>
      <c r="M15" s="5"/>
      <c r="N15" s="26">
        <v>7</v>
      </c>
      <c r="O15" s="51">
        <f t="shared" si="0"/>
        <v>424.13</v>
      </c>
      <c r="P15" s="28" t="s">
        <v>191</v>
      </c>
      <c r="Q15" s="29" t="s">
        <v>194</v>
      </c>
      <c r="R15" s="29" t="s">
        <v>174</v>
      </c>
      <c r="S15" s="30">
        <v>6</v>
      </c>
      <c r="T15" s="156">
        <f t="shared" si="4"/>
        <v>42.460000000000036</v>
      </c>
      <c r="U15" s="75">
        <f t="shared" si="5"/>
        <v>4.409999999999968</v>
      </c>
      <c r="V15" s="57">
        <f t="shared" si="1"/>
        <v>211.12</v>
      </c>
      <c r="W15" s="31">
        <v>7</v>
      </c>
      <c r="X15" s="155">
        <v>41</v>
      </c>
      <c r="Y15" s="67">
        <v>42.12</v>
      </c>
      <c r="Z15" s="136">
        <v>44</v>
      </c>
      <c r="AA15" s="67">
        <v>42</v>
      </c>
      <c r="AB15" s="67">
        <v>42</v>
      </c>
      <c r="AC15" s="95"/>
      <c r="AD15" s="96"/>
      <c r="AE15" s="97"/>
      <c r="AF15" s="58">
        <f t="shared" si="2"/>
        <v>213.01</v>
      </c>
      <c r="AG15" s="31">
        <v>10</v>
      </c>
      <c r="AH15" s="155">
        <v>42</v>
      </c>
      <c r="AI15" s="67">
        <v>42</v>
      </c>
      <c r="AJ15" s="67">
        <v>43</v>
      </c>
      <c r="AK15" s="67">
        <v>43.01</v>
      </c>
      <c r="AL15" s="67">
        <v>43</v>
      </c>
      <c r="AM15" s="95"/>
      <c r="AN15" s="96"/>
      <c r="AO15" s="97"/>
      <c r="AP15" s="52">
        <v>9.253</v>
      </c>
      <c r="AQ15" s="31">
        <v>6</v>
      </c>
      <c r="AR15" s="72">
        <f t="shared" si="3"/>
        <v>0.5830000000000002</v>
      </c>
      <c r="AS15" s="5"/>
      <c r="AT15" s="5"/>
      <c r="AU15" s="5"/>
      <c r="AW15" s="31">
        <v>11</v>
      </c>
    </row>
    <row r="16" spans="1:49" ht="18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6">
        <v>8</v>
      </c>
      <c r="O16" s="51">
        <f t="shared" si="0"/>
        <v>423.37</v>
      </c>
      <c r="P16" s="35" t="s">
        <v>172</v>
      </c>
      <c r="Q16" s="29" t="s">
        <v>176</v>
      </c>
      <c r="R16" s="29" t="s">
        <v>174</v>
      </c>
      <c r="S16" s="30">
        <v>20</v>
      </c>
      <c r="T16" s="156">
        <f t="shared" si="4"/>
        <v>43.22000000000003</v>
      </c>
      <c r="U16" s="65">
        <f t="shared" si="5"/>
        <v>0.7599999999999909</v>
      </c>
      <c r="V16" s="57">
        <f t="shared" si="1"/>
        <v>207.37</v>
      </c>
      <c r="W16" s="31">
        <v>8</v>
      </c>
      <c r="X16" s="155">
        <v>42</v>
      </c>
      <c r="Y16" s="67">
        <v>42</v>
      </c>
      <c r="Z16" s="67">
        <v>41</v>
      </c>
      <c r="AA16" s="67">
        <v>42.37</v>
      </c>
      <c r="AB16" s="67">
        <v>40</v>
      </c>
      <c r="AC16" s="95"/>
      <c r="AD16" s="96"/>
      <c r="AE16" s="97"/>
      <c r="AF16" s="58">
        <f t="shared" si="2"/>
        <v>216</v>
      </c>
      <c r="AG16" s="31">
        <v>8</v>
      </c>
      <c r="AH16" s="161">
        <v>44</v>
      </c>
      <c r="AI16" s="67">
        <v>43</v>
      </c>
      <c r="AJ16" s="67">
        <v>43</v>
      </c>
      <c r="AK16" s="67">
        <v>43</v>
      </c>
      <c r="AL16" s="67">
        <v>43</v>
      </c>
      <c r="AM16" s="95"/>
      <c r="AN16" s="96"/>
      <c r="AO16" s="97"/>
      <c r="AP16" s="52">
        <v>9.281</v>
      </c>
      <c r="AQ16" s="31">
        <v>7</v>
      </c>
      <c r="AR16" s="72">
        <f t="shared" si="3"/>
        <v>0.6110000000000007</v>
      </c>
      <c r="AS16" s="5"/>
      <c r="AT16" s="5"/>
      <c r="AU16" s="5"/>
      <c r="AW16" s="31">
        <v>12</v>
      </c>
    </row>
    <row r="17" spans="1:49" ht="18" customHeight="1">
      <c r="A17" s="5"/>
      <c r="B17" s="168" t="s">
        <v>183</v>
      </c>
      <c r="C17" s="168"/>
      <c r="D17" s="168"/>
      <c r="E17" s="168"/>
      <c r="F17" s="168"/>
      <c r="G17" s="5"/>
      <c r="H17" s="5"/>
      <c r="I17" s="5"/>
      <c r="J17" s="5"/>
      <c r="K17" s="5"/>
      <c r="L17" s="5"/>
      <c r="M17" s="5"/>
      <c r="N17" s="26">
        <v>9</v>
      </c>
      <c r="O17" s="51">
        <f t="shared" si="0"/>
        <v>415.14</v>
      </c>
      <c r="P17" s="28" t="s">
        <v>31</v>
      </c>
      <c r="Q17" s="29" t="s">
        <v>177</v>
      </c>
      <c r="R17" s="29" t="s">
        <v>174</v>
      </c>
      <c r="S17" s="30">
        <v>31</v>
      </c>
      <c r="T17" s="156">
        <f t="shared" si="4"/>
        <v>51.450000000000045</v>
      </c>
      <c r="U17" s="75">
        <f t="shared" si="5"/>
        <v>8.230000000000018</v>
      </c>
      <c r="V17" s="57">
        <f t="shared" si="1"/>
        <v>197.11</v>
      </c>
      <c r="W17" s="31">
        <v>10</v>
      </c>
      <c r="X17" s="155">
        <v>43.11</v>
      </c>
      <c r="Y17" s="67">
        <v>42</v>
      </c>
      <c r="Z17" s="152">
        <v>38</v>
      </c>
      <c r="AA17" s="67">
        <v>42</v>
      </c>
      <c r="AB17" s="67">
        <v>32</v>
      </c>
      <c r="AC17" s="95"/>
      <c r="AD17" s="96"/>
      <c r="AE17" s="97"/>
      <c r="AF17" s="58">
        <f t="shared" si="2"/>
        <v>218.03</v>
      </c>
      <c r="AG17" s="31">
        <v>6</v>
      </c>
      <c r="AH17" s="161">
        <v>44</v>
      </c>
      <c r="AI17" s="136">
        <v>44</v>
      </c>
      <c r="AJ17" s="141">
        <v>45.03</v>
      </c>
      <c r="AK17" s="67">
        <v>43</v>
      </c>
      <c r="AL17" s="67">
        <v>42</v>
      </c>
      <c r="AM17" s="95"/>
      <c r="AN17" s="96"/>
      <c r="AO17" s="97"/>
      <c r="AP17" s="52">
        <v>9.314</v>
      </c>
      <c r="AQ17" s="31">
        <v>8</v>
      </c>
      <c r="AR17" s="72">
        <f t="shared" si="3"/>
        <v>0.6440000000000001</v>
      </c>
      <c r="AS17" s="5"/>
      <c r="AT17" s="5"/>
      <c r="AU17" s="5"/>
      <c r="AW17" s="31">
        <v>13</v>
      </c>
    </row>
    <row r="18" spans="1:49" ht="18" customHeight="1" thickBot="1">
      <c r="A18" s="5"/>
      <c r="B18" s="169"/>
      <c r="C18" s="169"/>
      <c r="D18" s="169"/>
      <c r="E18" s="169"/>
      <c r="F18" s="169"/>
      <c r="G18" s="5"/>
      <c r="H18" s="5"/>
      <c r="I18" s="5"/>
      <c r="J18" s="5"/>
      <c r="K18" s="5"/>
      <c r="L18" s="5"/>
      <c r="M18" s="5"/>
      <c r="N18" s="26">
        <v>10</v>
      </c>
      <c r="O18" s="51">
        <f t="shared" si="0"/>
        <v>402.65999999999997</v>
      </c>
      <c r="P18" s="28" t="s">
        <v>171</v>
      </c>
      <c r="Q18" s="66" t="s">
        <v>176</v>
      </c>
      <c r="R18" s="29" t="s">
        <v>174</v>
      </c>
      <c r="S18" s="30">
        <v>30</v>
      </c>
      <c r="T18" s="156">
        <f t="shared" si="4"/>
        <v>63.930000000000064</v>
      </c>
      <c r="U18" s="75">
        <f t="shared" si="5"/>
        <v>12.480000000000018</v>
      </c>
      <c r="V18" s="57">
        <f t="shared" si="1"/>
        <v>199.01</v>
      </c>
      <c r="W18" s="31">
        <v>9</v>
      </c>
      <c r="X18" s="155">
        <v>40</v>
      </c>
      <c r="Y18" s="67">
        <v>40</v>
      </c>
      <c r="Z18" s="67">
        <v>41</v>
      </c>
      <c r="AA18" s="67">
        <v>39</v>
      </c>
      <c r="AB18" s="67">
        <v>39.01</v>
      </c>
      <c r="AC18" s="95"/>
      <c r="AD18" s="96"/>
      <c r="AE18" s="97"/>
      <c r="AF18" s="58">
        <f t="shared" si="2"/>
        <v>203.65</v>
      </c>
      <c r="AG18" s="31">
        <v>11</v>
      </c>
      <c r="AH18" s="155">
        <v>40</v>
      </c>
      <c r="AI18" s="67">
        <v>39</v>
      </c>
      <c r="AJ18" s="67">
        <v>42</v>
      </c>
      <c r="AK18" s="67">
        <v>41</v>
      </c>
      <c r="AL18" s="67">
        <v>41.65</v>
      </c>
      <c r="AM18" s="95"/>
      <c r="AN18" s="96"/>
      <c r="AO18" s="97"/>
      <c r="AP18" s="52">
        <v>9.648</v>
      </c>
      <c r="AQ18" s="31">
        <v>11</v>
      </c>
      <c r="AR18" s="72">
        <f t="shared" si="3"/>
        <v>0.9779999999999998</v>
      </c>
      <c r="AS18" s="5"/>
      <c r="AT18" s="5"/>
      <c r="AU18" s="5"/>
      <c r="AW18" s="31">
        <v>14</v>
      </c>
    </row>
    <row r="19" spans="1:49" ht="18" customHeight="1" thickBot="1">
      <c r="A19" s="5"/>
      <c r="B19" s="170" t="s">
        <v>2</v>
      </c>
      <c r="C19" s="171"/>
      <c r="D19" s="177" t="s">
        <v>4</v>
      </c>
      <c r="E19" s="179" t="s">
        <v>199</v>
      </c>
      <c r="F19" s="181" t="s">
        <v>17</v>
      </c>
      <c r="G19" s="174" t="s">
        <v>18</v>
      </c>
      <c r="H19" s="174"/>
      <c r="I19" s="174"/>
      <c r="J19" s="174"/>
      <c r="K19" s="174"/>
      <c r="L19" s="175"/>
      <c r="M19" s="5"/>
      <c r="N19" s="26">
        <v>11</v>
      </c>
      <c r="O19" s="51">
        <f t="shared" si="0"/>
        <v>377.49</v>
      </c>
      <c r="P19" s="28" t="s">
        <v>90</v>
      </c>
      <c r="Q19" s="29" t="s">
        <v>177</v>
      </c>
      <c r="R19" s="29" t="s">
        <v>174</v>
      </c>
      <c r="S19" s="30">
        <v>21</v>
      </c>
      <c r="T19" s="156">
        <f t="shared" si="4"/>
        <v>89.10000000000002</v>
      </c>
      <c r="U19" s="75">
        <f t="shared" si="5"/>
        <v>25.16999999999996</v>
      </c>
      <c r="V19" s="57">
        <f t="shared" si="1"/>
        <v>163.71</v>
      </c>
      <c r="W19" s="31">
        <v>11</v>
      </c>
      <c r="X19" s="155">
        <v>40</v>
      </c>
      <c r="Y19" s="67">
        <v>41</v>
      </c>
      <c r="Z19" s="67">
        <v>41</v>
      </c>
      <c r="AA19" s="67">
        <v>41</v>
      </c>
      <c r="AB19" s="152">
        <v>0.71</v>
      </c>
      <c r="AC19" s="95"/>
      <c r="AD19" s="96"/>
      <c r="AE19" s="97"/>
      <c r="AF19" s="58">
        <f t="shared" si="2"/>
        <v>213.78</v>
      </c>
      <c r="AG19" s="31">
        <v>9</v>
      </c>
      <c r="AH19" s="155">
        <v>43</v>
      </c>
      <c r="AI19" s="67">
        <v>42</v>
      </c>
      <c r="AJ19" s="136">
        <v>44</v>
      </c>
      <c r="AK19" s="67">
        <v>42</v>
      </c>
      <c r="AL19" s="67">
        <v>42.78</v>
      </c>
      <c r="AM19" s="95"/>
      <c r="AN19" s="96"/>
      <c r="AO19" s="97"/>
      <c r="AP19" s="52">
        <v>9.487</v>
      </c>
      <c r="AQ19" s="31">
        <v>9</v>
      </c>
      <c r="AR19" s="72">
        <f t="shared" si="3"/>
        <v>0.8170000000000002</v>
      </c>
      <c r="AS19" s="5"/>
      <c r="AT19" s="5"/>
      <c r="AU19" s="5"/>
      <c r="AW19" s="31">
        <v>15</v>
      </c>
    </row>
    <row r="20" spans="1:49" ht="18" customHeight="1" thickBot="1">
      <c r="A20" s="5"/>
      <c r="B20" s="172"/>
      <c r="C20" s="173"/>
      <c r="D20" s="178"/>
      <c r="E20" s="180"/>
      <c r="F20" s="182"/>
      <c r="G20" s="128">
        <v>41937</v>
      </c>
      <c r="H20" s="131">
        <v>41958</v>
      </c>
      <c r="I20" s="129">
        <v>41993</v>
      </c>
      <c r="J20" s="130">
        <v>41649</v>
      </c>
      <c r="K20" s="129">
        <v>41677</v>
      </c>
      <c r="L20" s="73">
        <v>41705</v>
      </c>
      <c r="M20" s="7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197" t="s">
        <v>25</v>
      </c>
      <c r="AG20" s="197"/>
      <c r="AH20" s="197"/>
      <c r="AI20" s="197"/>
      <c r="AJ20" s="197"/>
      <c r="AK20" s="197"/>
      <c r="AL20" s="197"/>
      <c r="AM20" s="43"/>
      <c r="AN20" s="43"/>
      <c r="AO20" s="43"/>
      <c r="AP20" s="44">
        <f>AVERAGE(AP10:AP19)</f>
        <v>9.213899999999999</v>
      </c>
      <c r="AQ20" s="5"/>
      <c r="AR20" s="5"/>
      <c r="AS20" s="5"/>
      <c r="AT20" s="5"/>
      <c r="AU20" s="5"/>
      <c r="AW20" s="31">
        <v>16</v>
      </c>
    </row>
    <row r="21" spans="1:49" ht="18" customHeight="1">
      <c r="A21" s="5"/>
      <c r="B21" s="80">
        <v>1</v>
      </c>
      <c r="C21" s="38" t="s">
        <v>20</v>
      </c>
      <c r="D21" s="28" t="s">
        <v>22</v>
      </c>
      <c r="E21" s="115">
        <f>F21-G21</f>
        <v>46</v>
      </c>
      <c r="F21" s="116">
        <f aca="true" t="shared" si="6" ref="F21:F35">SUM(G21:L21)</f>
        <v>68</v>
      </c>
      <c r="G21" s="164">
        <v>22</v>
      </c>
      <c r="H21" s="125">
        <v>23</v>
      </c>
      <c r="I21" s="125">
        <v>23</v>
      </c>
      <c r="J21" s="23"/>
      <c r="K21" s="23"/>
      <c r="L21" s="84"/>
      <c r="M21" s="7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183" t="s">
        <v>27</v>
      </c>
      <c r="AG21" s="183"/>
      <c r="AH21" s="183"/>
      <c r="AI21" s="183"/>
      <c r="AJ21" s="183"/>
      <c r="AK21" s="183"/>
      <c r="AL21" s="183"/>
      <c r="AM21" s="43"/>
      <c r="AN21" s="43"/>
      <c r="AO21" s="43"/>
      <c r="AP21" s="45">
        <f>120/AP20</f>
        <v>13.023800996320778</v>
      </c>
      <c r="AQ21" s="5"/>
      <c r="AR21" s="5"/>
      <c r="AS21" s="5"/>
      <c r="AT21" s="5"/>
      <c r="AU21" s="5"/>
      <c r="AW21" s="31">
        <v>17</v>
      </c>
    </row>
    <row r="22" spans="1:47" ht="18" customHeight="1">
      <c r="A22" s="5"/>
      <c r="B22" s="80">
        <v>2</v>
      </c>
      <c r="C22" s="38" t="s">
        <v>20</v>
      </c>
      <c r="D22" s="28" t="s">
        <v>24</v>
      </c>
      <c r="E22" s="114">
        <f>F22-G22</f>
        <v>40</v>
      </c>
      <c r="F22" s="113">
        <f t="shared" si="6"/>
        <v>58</v>
      </c>
      <c r="G22" s="165">
        <v>18</v>
      </c>
      <c r="H22" s="126">
        <v>20</v>
      </c>
      <c r="I22" s="126">
        <v>20</v>
      </c>
      <c r="J22" s="29"/>
      <c r="K22" s="29"/>
      <c r="L22" s="81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8" customHeight="1" thickBot="1">
      <c r="A23" s="5"/>
      <c r="B23" s="80">
        <v>3</v>
      </c>
      <c r="C23" s="38" t="s">
        <v>20</v>
      </c>
      <c r="D23" s="35" t="s">
        <v>172</v>
      </c>
      <c r="E23" s="114">
        <f>F23-I23</f>
        <v>36</v>
      </c>
      <c r="F23" s="113">
        <f t="shared" si="6"/>
        <v>47</v>
      </c>
      <c r="G23" s="126">
        <v>19</v>
      </c>
      <c r="H23" s="127">
        <v>17</v>
      </c>
      <c r="I23" s="165">
        <v>11</v>
      </c>
      <c r="J23" s="29"/>
      <c r="K23" s="29"/>
      <c r="L23" s="81"/>
      <c r="M23" s="5"/>
      <c r="N23" s="184" t="s">
        <v>37</v>
      </c>
      <c r="O23" s="184"/>
      <c r="P23" s="184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5"/>
      <c r="AT23" s="5"/>
      <c r="AU23" s="5"/>
    </row>
    <row r="24" spans="1:47" ht="18" customHeight="1" thickBot="1">
      <c r="A24" s="5"/>
      <c r="B24" s="80">
        <v>4</v>
      </c>
      <c r="C24" s="36" t="s">
        <v>87</v>
      </c>
      <c r="D24" s="28" t="s">
        <v>28</v>
      </c>
      <c r="E24" s="114">
        <f>F24-G24</f>
        <v>28</v>
      </c>
      <c r="F24" s="113">
        <f t="shared" si="6"/>
        <v>38</v>
      </c>
      <c r="G24" s="165">
        <v>10</v>
      </c>
      <c r="H24" s="29">
        <v>15</v>
      </c>
      <c r="I24" s="29">
        <v>13</v>
      </c>
      <c r="J24" s="29"/>
      <c r="K24" s="29"/>
      <c r="L24" s="81"/>
      <c r="M24" s="5"/>
      <c r="N24" s="184"/>
      <c r="O24" s="184"/>
      <c r="P24" s="184"/>
      <c r="Q24" s="9"/>
      <c r="R24" s="185" t="s">
        <v>181</v>
      </c>
      <c r="S24" s="185"/>
      <c r="T24" s="185"/>
      <c r="U24" s="185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199">
        <v>41958</v>
      </c>
      <c r="AQ24" s="199"/>
      <c r="AR24" s="199"/>
      <c r="AS24" s="5"/>
      <c r="AT24" s="5"/>
      <c r="AU24" s="5"/>
    </row>
    <row r="25" spans="1:47" ht="18" customHeight="1" thickBot="1">
      <c r="A25" s="5"/>
      <c r="B25" s="80">
        <v>5</v>
      </c>
      <c r="C25" s="36" t="s">
        <v>89</v>
      </c>
      <c r="D25" s="28" t="s">
        <v>190</v>
      </c>
      <c r="E25" s="114">
        <f>F25</f>
        <v>28</v>
      </c>
      <c r="F25" s="113">
        <f t="shared" si="6"/>
        <v>28</v>
      </c>
      <c r="G25" s="29"/>
      <c r="H25" s="29">
        <v>14</v>
      </c>
      <c r="I25" s="29">
        <v>14</v>
      </c>
      <c r="J25" s="29"/>
      <c r="K25" s="29"/>
      <c r="L25" s="81"/>
      <c r="M25" s="5"/>
      <c r="N25" s="186" t="s">
        <v>2</v>
      </c>
      <c r="O25" s="187" t="s">
        <v>3</v>
      </c>
      <c r="P25" s="188" t="s">
        <v>4</v>
      </c>
      <c r="Q25" s="189" t="s">
        <v>5</v>
      </c>
      <c r="R25" s="190" t="s">
        <v>6</v>
      </c>
      <c r="S25" s="190" t="s">
        <v>7</v>
      </c>
      <c r="T25" s="194" t="s">
        <v>8</v>
      </c>
      <c r="U25" s="194"/>
      <c r="V25" s="201" t="s">
        <v>9</v>
      </c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3"/>
      <c r="AP25" s="196" t="s">
        <v>10</v>
      </c>
      <c r="AQ25" s="196"/>
      <c r="AR25" s="196"/>
      <c r="AS25" s="5"/>
      <c r="AT25" s="5"/>
      <c r="AU25" s="5"/>
    </row>
    <row r="26" spans="1:47" ht="18" customHeight="1" thickBot="1">
      <c r="A26" s="5"/>
      <c r="B26" s="80">
        <v>6</v>
      </c>
      <c r="C26" s="39" t="s">
        <v>21</v>
      </c>
      <c r="D26" s="28" t="s">
        <v>26</v>
      </c>
      <c r="E26" s="114">
        <f>F26</f>
        <v>27</v>
      </c>
      <c r="F26" s="113">
        <f t="shared" si="6"/>
        <v>27</v>
      </c>
      <c r="G26" s="127">
        <v>16</v>
      </c>
      <c r="H26" s="41">
        <v>11</v>
      </c>
      <c r="I26" s="41"/>
      <c r="J26" s="42"/>
      <c r="K26" s="29"/>
      <c r="L26" s="81"/>
      <c r="M26" s="5"/>
      <c r="N26" s="186"/>
      <c r="O26" s="187"/>
      <c r="P26" s="188"/>
      <c r="Q26" s="189"/>
      <c r="R26" s="190"/>
      <c r="S26" s="190"/>
      <c r="T26" s="11" t="s">
        <v>11</v>
      </c>
      <c r="U26" s="12" t="s">
        <v>12</v>
      </c>
      <c r="V26" s="13" t="s">
        <v>13</v>
      </c>
      <c r="W26" s="14" t="s">
        <v>2</v>
      </c>
      <c r="X26" s="15">
        <v>1</v>
      </c>
      <c r="Y26" s="47">
        <v>2</v>
      </c>
      <c r="Z26" s="48">
        <v>3</v>
      </c>
      <c r="AA26" s="49">
        <v>4</v>
      </c>
      <c r="AB26" s="70">
        <v>5</v>
      </c>
      <c r="AC26" s="119"/>
      <c r="AD26" s="120"/>
      <c r="AE26" s="121"/>
      <c r="AF26" s="13" t="s">
        <v>14</v>
      </c>
      <c r="AG26" s="14" t="s">
        <v>2</v>
      </c>
      <c r="AH26" s="15">
        <v>1</v>
      </c>
      <c r="AI26" s="47">
        <v>2</v>
      </c>
      <c r="AJ26" s="48">
        <v>3</v>
      </c>
      <c r="AK26" s="49">
        <v>4</v>
      </c>
      <c r="AL26" s="56">
        <v>5</v>
      </c>
      <c r="AM26" s="119"/>
      <c r="AN26" s="120"/>
      <c r="AO26" s="121"/>
      <c r="AP26" s="76" t="s">
        <v>15</v>
      </c>
      <c r="AQ26" s="20" t="s">
        <v>2</v>
      </c>
      <c r="AR26" s="21" t="s">
        <v>16</v>
      </c>
      <c r="AS26" s="5"/>
      <c r="AT26" s="5"/>
      <c r="AU26" s="5"/>
    </row>
    <row r="27" spans="1:47" ht="18" customHeight="1">
      <c r="A27" s="5"/>
      <c r="B27" s="80">
        <v>7</v>
      </c>
      <c r="C27" s="36" t="s">
        <v>87</v>
      </c>
      <c r="D27" s="28" t="s">
        <v>32</v>
      </c>
      <c r="E27" s="114">
        <f>F27-H27</f>
        <v>26</v>
      </c>
      <c r="F27" s="113">
        <f t="shared" si="6"/>
        <v>35</v>
      </c>
      <c r="G27" s="29">
        <v>11</v>
      </c>
      <c r="H27" s="165">
        <v>9</v>
      </c>
      <c r="I27" s="37">
        <v>15</v>
      </c>
      <c r="J27" s="29"/>
      <c r="K27" s="42"/>
      <c r="L27" s="82"/>
      <c r="M27" s="5"/>
      <c r="N27" s="22">
        <v>1</v>
      </c>
      <c r="O27" s="51">
        <f aca="true" t="shared" si="7" ref="O27:O36">V27+AF27</f>
        <v>643.6199999999999</v>
      </c>
      <c r="P27" s="28" t="s">
        <v>22</v>
      </c>
      <c r="Q27" s="29" t="s">
        <v>108</v>
      </c>
      <c r="R27" s="29" t="s">
        <v>174</v>
      </c>
      <c r="S27" s="30">
        <v>20</v>
      </c>
      <c r="T27" s="132"/>
      <c r="U27" s="133"/>
      <c r="V27" s="74">
        <f aca="true" t="shared" si="8" ref="V27:V36">SUM(X27:AB27)</f>
        <v>322.83</v>
      </c>
      <c r="W27" s="25">
        <v>1</v>
      </c>
      <c r="X27" s="102">
        <v>65</v>
      </c>
      <c r="Y27" s="102">
        <v>65</v>
      </c>
      <c r="Z27" s="102">
        <v>65</v>
      </c>
      <c r="AA27" s="139">
        <v>64</v>
      </c>
      <c r="AB27" s="140">
        <v>63.83</v>
      </c>
      <c r="AC27" s="122"/>
      <c r="AD27" s="123"/>
      <c r="AE27" s="124"/>
      <c r="AF27" s="74">
        <f aca="true" t="shared" si="9" ref="AF27:AF36">SUM(AH27:AL27)</f>
        <v>320.78999999999996</v>
      </c>
      <c r="AG27" s="25">
        <v>1</v>
      </c>
      <c r="AH27" s="142">
        <v>65</v>
      </c>
      <c r="AI27" s="67">
        <v>60.79</v>
      </c>
      <c r="AJ27" s="142">
        <v>65</v>
      </c>
      <c r="AK27" s="143">
        <v>66</v>
      </c>
      <c r="AL27" s="140">
        <v>64</v>
      </c>
      <c r="AM27" s="122"/>
      <c r="AN27" s="123"/>
      <c r="AO27" s="124"/>
      <c r="AP27" s="134">
        <v>6.407</v>
      </c>
      <c r="AQ27" s="25">
        <v>1</v>
      </c>
      <c r="AR27" s="110"/>
      <c r="AS27" s="5"/>
      <c r="AT27" s="5"/>
      <c r="AU27" s="5"/>
    </row>
    <row r="28" spans="1:47" ht="18" customHeight="1">
      <c r="A28" s="5"/>
      <c r="B28" s="80">
        <v>8</v>
      </c>
      <c r="C28" s="39" t="s">
        <v>21</v>
      </c>
      <c r="D28" s="28" t="s">
        <v>171</v>
      </c>
      <c r="E28" s="114">
        <f>F28-I28</f>
        <v>25</v>
      </c>
      <c r="F28" s="113">
        <f t="shared" si="6"/>
        <v>34</v>
      </c>
      <c r="G28" s="29">
        <v>13</v>
      </c>
      <c r="H28" s="29">
        <v>12</v>
      </c>
      <c r="I28" s="165">
        <v>9</v>
      </c>
      <c r="J28" s="29"/>
      <c r="K28" s="29"/>
      <c r="L28" s="83"/>
      <c r="M28" s="5"/>
      <c r="N28" s="26">
        <v>2</v>
      </c>
      <c r="O28" s="51">
        <f t="shared" si="7"/>
        <v>627.13</v>
      </c>
      <c r="P28" s="28" t="s">
        <v>24</v>
      </c>
      <c r="Q28" s="29" t="s">
        <v>178</v>
      </c>
      <c r="R28" s="29" t="s">
        <v>174</v>
      </c>
      <c r="S28" s="30">
        <v>7</v>
      </c>
      <c r="T28" s="78">
        <f aca="true" t="shared" si="10" ref="T28:T36">$O$27-O28</f>
        <v>16.489999999999895</v>
      </c>
      <c r="U28" s="133"/>
      <c r="V28" s="74">
        <f t="shared" si="8"/>
        <v>316.12</v>
      </c>
      <c r="W28" s="33">
        <v>2</v>
      </c>
      <c r="X28" s="137">
        <v>64</v>
      </c>
      <c r="Y28" s="138">
        <v>64</v>
      </c>
      <c r="Z28" s="102">
        <v>65.12</v>
      </c>
      <c r="AA28" s="141">
        <v>63</v>
      </c>
      <c r="AB28" s="71">
        <v>60</v>
      </c>
      <c r="AC28" s="122"/>
      <c r="AD28" s="123"/>
      <c r="AE28" s="124"/>
      <c r="AF28" s="74">
        <f t="shared" si="9"/>
        <v>311.01</v>
      </c>
      <c r="AG28" s="33">
        <v>2</v>
      </c>
      <c r="AH28" s="137">
        <v>64</v>
      </c>
      <c r="AI28" s="141">
        <v>63</v>
      </c>
      <c r="AJ28" s="138">
        <v>64</v>
      </c>
      <c r="AK28" s="67">
        <v>59.01</v>
      </c>
      <c r="AL28" s="71">
        <v>61</v>
      </c>
      <c r="AM28" s="122"/>
      <c r="AN28" s="123"/>
      <c r="AO28" s="124"/>
      <c r="AP28" s="134">
        <v>6.443</v>
      </c>
      <c r="AQ28" s="33">
        <v>2</v>
      </c>
      <c r="AR28" s="111">
        <f aca="true" t="shared" si="11" ref="AR28:AR36">AP28-$AP$27</f>
        <v>0.03599999999999959</v>
      </c>
      <c r="AS28" s="5"/>
      <c r="AT28" s="5"/>
      <c r="AU28" s="5"/>
    </row>
    <row r="29" spans="1:47" ht="18" customHeight="1">
      <c r="A29" s="5"/>
      <c r="B29" s="80">
        <v>9</v>
      </c>
      <c r="C29" s="39" t="s">
        <v>21</v>
      </c>
      <c r="D29" s="28" t="s">
        <v>31</v>
      </c>
      <c r="E29" s="114">
        <f>F29-I29</f>
        <v>25</v>
      </c>
      <c r="F29" s="113">
        <f t="shared" si="6"/>
        <v>35</v>
      </c>
      <c r="G29" s="29">
        <v>12</v>
      </c>
      <c r="H29" s="23">
        <v>13</v>
      </c>
      <c r="I29" s="165">
        <v>10</v>
      </c>
      <c r="J29" s="29"/>
      <c r="K29" s="29"/>
      <c r="L29" s="83"/>
      <c r="M29" s="5"/>
      <c r="N29" s="26">
        <v>3</v>
      </c>
      <c r="O29" s="51">
        <f t="shared" si="7"/>
        <v>609.1800000000001</v>
      </c>
      <c r="P29" s="35" t="s">
        <v>172</v>
      </c>
      <c r="Q29" s="29" t="s">
        <v>176</v>
      </c>
      <c r="R29" s="29" t="s">
        <v>174</v>
      </c>
      <c r="S29" s="29">
        <v>31</v>
      </c>
      <c r="T29" s="78">
        <f t="shared" si="10"/>
        <v>34.43999999999983</v>
      </c>
      <c r="U29" s="75">
        <f aca="true" t="shared" si="12" ref="U29:U36">O28-O29</f>
        <v>17.949999999999932</v>
      </c>
      <c r="V29" s="74">
        <f t="shared" si="8"/>
        <v>301.98</v>
      </c>
      <c r="W29" s="31">
        <v>6</v>
      </c>
      <c r="X29" s="67">
        <v>60</v>
      </c>
      <c r="Y29" s="67">
        <v>61</v>
      </c>
      <c r="Z29" s="67">
        <v>61</v>
      </c>
      <c r="AA29" s="68">
        <v>60.98</v>
      </c>
      <c r="AB29" s="71">
        <v>59</v>
      </c>
      <c r="AC29" s="122"/>
      <c r="AD29" s="123"/>
      <c r="AE29" s="124"/>
      <c r="AF29" s="74">
        <f t="shared" si="9"/>
        <v>307.2</v>
      </c>
      <c r="AG29" s="31">
        <v>4</v>
      </c>
      <c r="AH29" s="67">
        <v>60</v>
      </c>
      <c r="AI29" s="136">
        <v>62.2</v>
      </c>
      <c r="AJ29" s="141">
        <v>63</v>
      </c>
      <c r="AK29" s="135">
        <v>62</v>
      </c>
      <c r="AL29" s="71">
        <v>60</v>
      </c>
      <c r="AM29" s="122"/>
      <c r="AN29" s="123"/>
      <c r="AO29" s="124"/>
      <c r="AP29" s="134">
        <v>6.583</v>
      </c>
      <c r="AQ29" s="34">
        <v>3</v>
      </c>
      <c r="AR29" s="32">
        <f t="shared" si="11"/>
        <v>0.17600000000000016</v>
      </c>
      <c r="AS29" s="5"/>
      <c r="AT29" s="5"/>
      <c r="AU29" s="5"/>
    </row>
    <row r="30" spans="1:47" ht="18" customHeight="1">
      <c r="A30" s="5"/>
      <c r="B30" s="80">
        <v>10</v>
      </c>
      <c r="C30" s="39" t="s">
        <v>23</v>
      </c>
      <c r="D30" s="28" t="s">
        <v>90</v>
      </c>
      <c r="E30" s="114">
        <f aca="true" t="shared" si="13" ref="E30:E35">F30</f>
        <v>22</v>
      </c>
      <c r="F30" s="113">
        <f t="shared" si="6"/>
        <v>22</v>
      </c>
      <c r="G30" s="29">
        <v>14</v>
      </c>
      <c r="H30" s="23"/>
      <c r="I30" s="29">
        <v>8</v>
      </c>
      <c r="J30" s="29"/>
      <c r="K30" s="29"/>
      <c r="L30" s="83"/>
      <c r="M30" s="5"/>
      <c r="N30" s="26">
        <v>4</v>
      </c>
      <c r="O30" s="51">
        <f t="shared" si="7"/>
        <v>608.9100000000001</v>
      </c>
      <c r="P30" s="28" t="s">
        <v>28</v>
      </c>
      <c r="Q30" s="29" t="s">
        <v>193</v>
      </c>
      <c r="R30" s="29" t="s">
        <v>173</v>
      </c>
      <c r="S30" s="30">
        <v>21</v>
      </c>
      <c r="T30" s="78">
        <f t="shared" si="10"/>
        <v>34.70999999999981</v>
      </c>
      <c r="U30" s="65">
        <f t="shared" si="12"/>
        <v>0.2699999999999818</v>
      </c>
      <c r="V30" s="74">
        <f t="shared" si="8"/>
        <v>303.68</v>
      </c>
      <c r="W30" s="34">
        <v>3</v>
      </c>
      <c r="X30" s="136">
        <v>61.68</v>
      </c>
      <c r="Y30" s="136">
        <v>62</v>
      </c>
      <c r="Z30" s="67">
        <v>61</v>
      </c>
      <c r="AA30" s="67">
        <v>60</v>
      </c>
      <c r="AB30" s="71">
        <v>59</v>
      </c>
      <c r="AC30" s="122"/>
      <c r="AD30" s="123"/>
      <c r="AE30" s="124"/>
      <c r="AF30" s="74">
        <f t="shared" si="9"/>
        <v>305.23</v>
      </c>
      <c r="AG30" s="31">
        <v>5</v>
      </c>
      <c r="AH30" s="67">
        <v>61.23</v>
      </c>
      <c r="AI30" s="136">
        <v>62</v>
      </c>
      <c r="AJ30" s="67">
        <v>61</v>
      </c>
      <c r="AK30" s="136">
        <v>62</v>
      </c>
      <c r="AL30" s="71">
        <v>59</v>
      </c>
      <c r="AM30" s="122"/>
      <c r="AN30" s="123"/>
      <c r="AO30" s="124"/>
      <c r="AP30" s="77">
        <v>6.626</v>
      </c>
      <c r="AQ30" s="31">
        <v>4</v>
      </c>
      <c r="AR30" s="32">
        <f t="shared" si="11"/>
        <v>0.2190000000000003</v>
      </c>
      <c r="AS30" s="5"/>
      <c r="AT30" s="5"/>
      <c r="AU30" s="5"/>
    </row>
    <row r="31" spans="1:47" ht="18" customHeight="1">
      <c r="A31" s="5"/>
      <c r="B31" s="80">
        <v>11</v>
      </c>
      <c r="C31" s="38" t="s">
        <v>20</v>
      </c>
      <c r="D31" s="28" t="s">
        <v>191</v>
      </c>
      <c r="E31" s="114">
        <f t="shared" si="13"/>
        <v>22</v>
      </c>
      <c r="F31" s="113">
        <f t="shared" si="6"/>
        <v>22</v>
      </c>
      <c r="G31" s="29"/>
      <c r="H31" s="23">
        <v>10</v>
      </c>
      <c r="I31" s="29">
        <v>12</v>
      </c>
      <c r="J31" s="29"/>
      <c r="K31" s="29"/>
      <c r="L31" s="83"/>
      <c r="M31" s="5"/>
      <c r="N31" s="26">
        <v>5</v>
      </c>
      <c r="O31" s="51">
        <f t="shared" si="7"/>
        <v>603.37</v>
      </c>
      <c r="P31" s="28" t="s">
        <v>190</v>
      </c>
      <c r="Q31" s="29" t="s">
        <v>192</v>
      </c>
      <c r="R31" s="29" t="s">
        <v>173</v>
      </c>
      <c r="S31" s="30">
        <v>6</v>
      </c>
      <c r="T31" s="78">
        <f t="shared" si="10"/>
        <v>40.249999999999886</v>
      </c>
      <c r="U31" s="75">
        <f t="shared" si="12"/>
        <v>5.540000000000077</v>
      </c>
      <c r="V31" s="74">
        <f t="shared" si="8"/>
        <v>295.82</v>
      </c>
      <c r="W31" s="31">
        <v>8</v>
      </c>
      <c r="X31" s="67">
        <v>60</v>
      </c>
      <c r="Y31" s="67">
        <v>60.82</v>
      </c>
      <c r="Z31" s="67">
        <v>60</v>
      </c>
      <c r="AA31" s="67">
        <v>60</v>
      </c>
      <c r="AB31" s="71">
        <v>55</v>
      </c>
      <c r="AC31" s="122"/>
      <c r="AD31" s="123"/>
      <c r="AE31" s="124"/>
      <c r="AF31" s="74">
        <f t="shared" si="9"/>
        <v>307.55</v>
      </c>
      <c r="AG31" s="34">
        <v>3</v>
      </c>
      <c r="AH31" s="141">
        <v>62.55</v>
      </c>
      <c r="AI31" s="141">
        <v>63</v>
      </c>
      <c r="AJ31" s="136">
        <v>62</v>
      </c>
      <c r="AK31" s="67">
        <v>61</v>
      </c>
      <c r="AL31" s="71">
        <v>59</v>
      </c>
      <c r="AM31" s="122"/>
      <c r="AN31" s="123"/>
      <c r="AO31" s="124"/>
      <c r="AP31" s="77">
        <v>6.644</v>
      </c>
      <c r="AQ31" s="31">
        <v>5</v>
      </c>
      <c r="AR31" s="32">
        <f t="shared" si="11"/>
        <v>0.2370000000000001</v>
      </c>
      <c r="AS31" s="5"/>
      <c r="AT31" s="5"/>
      <c r="AU31" s="5"/>
    </row>
    <row r="32" spans="1:47" ht="18" customHeight="1">
      <c r="A32" s="5"/>
      <c r="B32" s="80">
        <v>12</v>
      </c>
      <c r="C32" s="46" t="s">
        <v>30</v>
      </c>
      <c r="D32" s="28" t="s">
        <v>198</v>
      </c>
      <c r="E32" s="114">
        <f t="shared" si="13"/>
        <v>17</v>
      </c>
      <c r="F32" s="113">
        <f t="shared" si="6"/>
        <v>17</v>
      </c>
      <c r="G32" s="29"/>
      <c r="H32" s="23"/>
      <c r="I32" s="127">
        <v>17</v>
      </c>
      <c r="J32" s="29"/>
      <c r="K32" s="29"/>
      <c r="L32" s="83"/>
      <c r="M32" s="5"/>
      <c r="N32" s="26">
        <v>6</v>
      </c>
      <c r="O32" s="51">
        <f t="shared" si="7"/>
        <v>599.2</v>
      </c>
      <c r="P32" s="28" t="s">
        <v>31</v>
      </c>
      <c r="Q32" s="29" t="s">
        <v>177</v>
      </c>
      <c r="R32" s="29" t="s">
        <v>174</v>
      </c>
      <c r="S32" s="30">
        <v>35</v>
      </c>
      <c r="T32" s="78">
        <f t="shared" si="10"/>
        <v>44.419999999999845</v>
      </c>
      <c r="U32" s="75">
        <f t="shared" si="12"/>
        <v>4.169999999999959</v>
      </c>
      <c r="V32" s="74">
        <f t="shared" si="8"/>
        <v>302.1</v>
      </c>
      <c r="W32" s="31">
        <v>5</v>
      </c>
      <c r="X32" s="67">
        <v>60.1</v>
      </c>
      <c r="Y32" s="67">
        <v>61</v>
      </c>
      <c r="Z32" s="67">
        <v>61</v>
      </c>
      <c r="AA32" s="67">
        <v>61</v>
      </c>
      <c r="AB32" s="71">
        <v>59</v>
      </c>
      <c r="AC32" s="122"/>
      <c r="AD32" s="123"/>
      <c r="AE32" s="124"/>
      <c r="AF32" s="74">
        <f t="shared" si="9"/>
        <v>297.1</v>
      </c>
      <c r="AG32" s="31">
        <v>8</v>
      </c>
      <c r="AH32" s="67">
        <v>56</v>
      </c>
      <c r="AI32" s="136">
        <v>62</v>
      </c>
      <c r="AJ32" s="67">
        <v>61.1</v>
      </c>
      <c r="AK32" s="67">
        <v>60</v>
      </c>
      <c r="AL32" s="71">
        <v>58</v>
      </c>
      <c r="AM32" s="122"/>
      <c r="AN32" s="123"/>
      <c r="AO32" s="124"/>
      <c r="AP32" s="77">
        <v>6.675</v>
      </c>
      <c r="AQ32" s="31">
        <v>8</v>
      </c>
      <c r="AR32" s="32">
        <f t="shared" si="11"/>
        <v>0.2679999999999998</v>
      </c>
      <c r="AS32" s="5"/>
      <c r="AT32" s="5"/>
      <c r="AU32" s="5"/>
    </row>
    <row r="33" spans="1:47" ht="18" customHeight="1">
      <c r="A33" s="5"/>
      <c r="B33" s="80">
        <v>13</v>
      </c>
      <c r="C33" s="46"/>
      <c r="D33" s="28"/>
      <c r="E33" s="114">
        <f t="shared" si="13"/>
        <v>0</v>
      </c>
      <c r="F33" s="113">
        <f t="shared" si="6"/>
        <v>0</v>
      </c>
      <c r="G33" s="29"/>
      <c r="H33" s="23"/>
      <c r="I33" s="29"/>
      <c r="J33" s="29"/>
      <c r="K33" s="29"/>
      <c r="L33" s="83"/>
      <c r="M33" s="5"/>
      <c r="N33" s="26">
        <v>7</v>
      </c>
      <c r="O33" s="51">
        <f t="shared" si="7"/>
        <v>597.4100000000001</v>
      </c>
      <c r="P33" s="28" t="s">
        <v>171</v>
      </c>
      <c r="Q33" s="29" t="s">
        <v>176</v>
      </c>
      <c r="R33" s="29" t="s">
        <v>174</v>
      </c>
      <c r="S33" s="30">
        <v>32</v>
      </c>
      <c r="T33" s="78">
        <f t="shared" si="10"/>
        <v>46.20999999999981</v>
      </c>
      <c r="U33" s="75">
        <f t="shared" si="12"/>
        <v>1.7899999999999636</v>
      </c>
      <c r="V33" s="74">
        <f t="shared" si="8"/>
        <v>298.2</v>
      </c>
      <c r="W33" s="31">
        <v>7</v>
      </c>
      <c r="X33" s="67">
        <v>60</v>
      </c>
      <c r="Y33" s="67">
        <v>60</v>
      </c>
      <c r="Z33" s="67">
        <v>61.2</v>
      </c>
      <c r="AA33" s="67">
        <v>60</v>
      </c>
      <c r="AB33" s="71">
        <v>57</v>
      </c>
      <c r="AC33" s="122"/>
      <c r="AD33" s="123"/>
      <c r="AE33" s="124"/>
      <c r="AF33" s="74">
        <f t="shared" si="9"/>
        <v>299.21000000000004</v>
      </c>
      <c r="AG33" s="31">
        <v>6</v>
      </c>
      <c r="AH33" s="67">
        <v>59</v>
      </c>
      <c r="AI33" s="67">
        <v>60</v>
      </c>
      <c r="AJ33" s="136">
        <v>62</v>
      </c>
      <c r="AK33" s="67">
        <v>60.21</v>
      </c>
      <c r="AL33" s="71">
        <v>58</v>
      </c>
      <c r="AM33" s="122"/>
      <c r="AN33" s="123"/>
      <c r="AO33" s="124"/>
      <c r="AP33" s="77">
        <v>6.898</v>
      </c>
      <c r="AQ33" s="31">
        <v>10</v>
      </c>
      <c r="AR33" s="32">
        <f t="shared" si="11"/>
        <v>0.49099999999999966</v>
      </c>
      <c r="AS33" s="5"/>
      <c r="AT33" s="5"/>
      <c r="AU33" s="5"/>
    </row>
    <row r="34" spans="1:47" ht="18" customHeight="1">
      <c r="A34" s="5"/>
      <c r="B34" s="80">
        <v>14</v>
      </c>
      <c r="C34" s="46"/>
      <c r="D34" s="28"/>
      <c r="E34" s="114">
        <f t="shared" si="13"/>
        <v>0</v>
      </c>
      <c r="F34" s="113">
        <f t="shared" si="6"/>
        <v>0</v>
      </c>
      <c r="G34" s="29"/>
      <c r="H34" s="23"/>
      <c r="I34" s="29"/>
      <c r="J34" s="29"/>
      <c r="K34" s="29"/>
      <c r="L34" s="81"/>
      <c r="M34" s="5"/>
      <c r="N34" s="26">
        <v>8</v>
      </c>
      <c r="O34" s="51">
        <f t="shared" si="7"/>
        <v>594.84</v>
      </c>
      <c r="P34" s="28" t="s">
        <v>26</v>
      </c>
      <c r="Q34" s="29" t="s">
        <v>175</v>
      </c>
      <c r="R34" s="29" t="s">
        <v>174</v>
      </c>
      <c r="S34" s="30">
        <v>5</v>
      </c>
      <c r="T34" s="78">
        <f t="shared" si="10"/>
        <v>48.77999999999986</v>
      </c>
      <c r="U34" s="75">
        <f t="shared" si="12"/>
        <v>2.57000000000005</v>
      </c>
      <c r="V34" s="74">
        <f t="shared" si="8"/>
        <v>303.23</v>
      </c>
      <c r="W34" s="31">
        <v>4</v>
      </c>
      <c r="X34" s="67">
        <v>60</v>
      </c>
      <c r="Y34" s="67">
        <v>61</v>
      </c>
      <c r="Z34" s="136">
        <v>62</v>
      </c>
      <c r="AA34" s="67">
        <v>60</v>
      </c>
      <c r="AB34" s="71">
        <v>60.23</v>
      </c>
      <c r="AC34" s="122"/>
      <c r="AD34" s="123"/>
      <c r="AE34" s="124"/>
      <c r="AF34" s="74">
        <f t="shared" si="9"/>
        <v>291.61</v>
      </c>
      <c r="AG34" s="31">
        <v>9</v>
      </c>
      <c r="AH34" s="136">
        <v>62</v>
      </c>
      <c r="AI34" s="67">
        <v>61</v>
      </c>
      <c r="AJ34" s="67">
        <v>61</v>
      </c>
      <c r="AK34" s="67">
        <v>60</v>
      </c>
      <c r="AL34" s="152">
        <v>47.61</v>
      </c>
      <c r="AM34" s="122"/>
      <c r="AN34" s="123"/>
      <c r="AO34" s="124"/>
      <c r="AP34" s="77">
        <v>6.65</v>
      </c>
      <c r="AQ34" s="31">
        <v>6</v>
      </c>
      <c r="AR34" s="32">
        <f t="shared" si="11"/>
        <v>0.24300000000000033</v>
      </c>
      <c r="AS34" s="5"/>
      <c r="AT34" s="5"/>
      <c r="AU34" s="5"/>
    </row>
    <row r="35" spans="1:47" ht="18" customHeight="1">
      <c r="A35" s="5"/>
      <c r="B35" s="80">
        <v>15</v>
      </c>
      <c r="C35" s="46"/>
      <c r="D35" s="112"/>
      <c r="E35" s="114">
        <f t="shared" si="13"/>
        <v>0</v>
      </c>
      <c r="F35" s="113">
        <f t="shared" si="6"/>
        <v>0</v>
      </c>
      <c r="G35" s="29"/>
      <c r="H35" s="29"/>
      <c r="I35" s="29"/>
      <c r="J35" s="29"/>
      <c r="K35" s="23"/>
      <c r="L35" s="84"/>
      <c r="M35" s="5"/>
      <c r="N35" s="26">
        <v>9</v>
      </c>
      <c r="O35" s="51">
        <f t="shared" si="7"/>
        <v>589.35</v>
      </c>
      <c r="P35" s="28" t="s">
        <v>191</v>
      </c>
      <c r="Q35" s="29" t="s">
        <v>194</v>
      </c>
      <c r="R35" s="29" t="s">
        <v>174</v>
      </c>
      <c r="S35" s="30">
        <v>30</v>
      </c>
      <c r="T35" s="78">
        <f t="shared" si="10"/>
        <v>54.26999999999987</v>
      </c>
      <c r="U35" s="75">
        <f t="shared" si="12"/>
        <v>5.490000000000009</v>
      </c>
      <c r="V35" s="74">
        <f t="shared" si="8"/>
        <v>292.22</v>
      </c>
      <c r="W35" s="31">
        <v>9</v>
      </c>
      <c r="X35" s="67">
        <v>56</v>
      </c>
      <c r="Y35" s="67">
        <v>57</v>
      </c>
      <c r="Z35" s="67">
        <v>61</v>
      </c>
      <c r="AA35" s="67">
        <v>60.22</v>
      </c>
      <c r="AB35" s="71">
        <v>58</v>
      </c>
      <c r="AC35" s="122"/>
      <c r="AD35" s="123"/>
      <c r="AE35" s="124"/>
      <c r="AF35" s="74">
        <f t="shared" si="9"/>
        <v>297.13</v>
      </c>
      <c r="AG35" s="31">
        <v>7</v>
      </c>
      <c r="AH35" s="67">
        <v>60</v>
      </c>
      <c r="AI35" s="67">
        <v>60</v>
      </c>
      <c r="AJ35" s="67">
        <v>61</v>
      </c>
      <c r="AK35" s="67">
        <v>59</v>
      </c>
      <c r="AL35" s="71">
        <v>57.13</v>
      </c>
      <c r="AM35" s="122"/>
      <c r="AN35" s="123"/>
      <c r="AO35" s="124"/>
      <c r="AP35" s="77">
        <v>6.655</v>
      </c>
      <c r="AQ35" s="31">
        <v>7</v>
      </c>
      <c r="AR35" s="32">
        <f t="shared" si="11"/>
        <v>0.24800000000000022</v>
      </c>
      <c r="AS35" s="5"/>
      <c r="AT35" s="5"/>
      <c r="AU35" s="5"/>
    </row>
    <row r="36" spans="1:47" ht="18" customHeight="1">
      <c r="A36" s="5"/>
      <c r="B36" s="5"/>
      <c r="C36" s="5"/>
      <c r="D36" s="5"/>
      <c r="E36" s="5"/>
      <c r="F36" s="36" t="s">
        <v>87</v>
      </c>
      <c r="G36" s="36" t="s">
        <v>19</v>
      </c>
      <c r="H36" s="36" t="s">
        <v>33</v>
      </c>
      <c r="I36" s="38" t="s">
        <v>20</v>
      </c>
      <c r="J36" s="39" t="s">
        <v>23</v>
      </c>
      <c r="K36" s="39" t="s">
        <v>21</v>
      </c>
      <c r="L36" s="46" t="s">
        <v>30</v>
      </c>
      <c r="M36" s="5"/>
      <c r="N36" s="26">
        <v>10</v>
      </c>
      <c r="O36" s="51">
        <f t="shared" si="7"/>
        <v>530.61</v>
      </c>
      <c r="P36" s="28" t="s">
        <v>32</v>
      </c>
      <c r="Q36" s="66" t="s">
        <v>179</v>
      </c>
      <c r="R36" s="29" t="s">
        <v>173</v>
      </c>
      <c r="S36" s="30">
        <v>8</v>
      </c>
      <c r="T36" s="78">
        <f t="shared" si="10"/>
        <v>113.00999999999988</v>
      </c>
      <c r="U36" s="75">
        <f t="shared" si="12"/>
        <v>58.74000000000001</v>
      </c>
      <c r="V36" s="74">
        <f t="shared" si="8"/>
        <v>269.62</v>
      </c>
      <c r="W36" s="31">
        <v>10</v>
      </c>
      <c r="X36" s="152">
        <v>33</v>
      </c>
      <c r="Y36" s="67">
        <v>60.62</v>
      </c>
      <c r="Z36" s="67">
        <v>60</v>
      </c>
      <c r="AA36" s="67">
        <v>61</v>
      </c>
      <c r="AB36" s="71">
        <v>55</v>
      </c>
      <c r="AC36" s="122"/>
      <c r="AD36" s="123"/>
      <c r="AE36" s="124"/>
      <c r="AF36" s="74">
        <f t="shared" si="9"/>
        <v>260.99</v>
      </c>
      <c r="AG36" s="31">
        <v>10</v>
      </c>
      <c r="AH36" s="67">
        <v>60</v>
      </c>
      <c r="AI36" s="67">
        <v>61</v>
      </c>
      <c r="AJ36" s="152">
        <v>23.99</v>
      </c>
      <c r="AK36" s="67">
        <v>59</v>
      </c>
      <c r="AL36" s="71">
        <v>57</v>
      </c>
      <c r="AM36" s="122"/>
      <c r="AN36" s="123"/>
      <c r="AO36" s="124"/>
      <c r="AP36" s="77">
        <v>6.71</v>
      </c>
      <c r="AQ36" s="31">
        <v>9</v>
      </c>
      <c r="AR36" s="32">
        <f t="shared" si="11"/>
        <v>0.30299999999999994</v>
      </c>
      <c r="AS36" s="5"/>
      <c r="AT36" s="5"/>
      <c r="AU36" s="5"/>
    </row>
    <row r="37" spans="1:47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197" t="s">
        <v>25</v>
      </c>
      <c r="AG37" s="197"/>
      <c r="AH37" s="197"/>
      <c r="AI37" s="197"/>
      <c r="AJ37" s="197"/>
      <c r="AK37" s="197"/>
      <c r="AL37" s="197"/>
      <c r="AM37" s="43"/>
      <c r="AN37" s="43"/>
      <c r="AO37" s="43"/>
      <c r="AP37" s="44">
        <f>AVERAGE(AP27:AP36)</f>
        <v>6.629099999999999</v>
      </c>
      <c r="AQ37" s="5"/>
      <c r="AR37" s="5"/>
      <c r="AS37" s="5"/>
      <c r="AT37" s="5"/>
      <c r="AU37" s="5"/>
    </row>
    <row r="38" spans="1:47" ht="18" customHeight="1">
      <c r="A38" s="5"/>
      <c r="B38" s="168" t="s">
        <v>184</v>
      </c>
      <c r="C38" s="168"/>
      <c r="D38" s="168"/>
      <c r="E38" s="168"/>
      <c r="F38" s="168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183" t="s">
        <v>27</v>
      </c>
      <c r="AG38" s="183"/>
      <c r="AH38" s="183"/>
      <c r="AI38" s="183"/>
      <c r="AJ38" s="183"/>
      <c r="AK38" s="183"/>
      <c r="AL38" s="183"/>
      <c r="AM38" s="43"/>
      <c r="AN38" s="43"/>
      <c r="AO38" s="43"/>
      <c r="AP38" s="45">
        <f>120/AP37</f>
        <v>18.102004797031274</v>
      </c>
      <c r="AQ38" s="5"/>
      <c r="AR38" s="5"/>
      <c r="AS38" s="5"/>
      <c r="AT38" s="5"/>
      <c r="AU38" s="5"/>
    </row>
    <row r="39" spans="1:47" ht="18" customHeight="1" thickBot="1">
      <c r="A39" s="5"/>
      <c r="B39" s="169"/>
      <c r="C39" s="169"/>
      <c r="D39" s="169"/>
      <c r="E39" s="169"/>
      <c r="F39" s="169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18" customHeight="1" thickBot="1">
      <c r="A40" s="5"/>
      <c r="B40" s="170" t="s">
        <v>2</v>
      </c>
      <c r="C40" s="171"/>
      <c r="D40" s="177" t="s">
        <v>4</v>
      </c>
      <c r="E40" s="179" t="s">
        <v>199</v>
      </c>
      <c r="F40" s="181" t="s">
        <v>17</v>
      </c>
      <c r="G40" s="174" t="s">
        <v>18</v>
      </c>
      <c r="H40" s="174"/>
      <c r="I40" s="174"/>
      <c r="J40" s="174"/>
      <c r="K40" s="174"/>
      <c r="L40" s="175"/>
      <c r="M40" s="5"/>
      <c r="N40" s="204" t="s">
        <v>38</v>
      </c>
      <c r="O40" s="204"/>
      <c r="P40" s="204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7"/>
      <c r="AT40" s="7"/>
      <c r="AU40" s="7"/>
    </row>
    <row r="41" spans="1:49" s="10" customFormat="1" ht="18" customHeight="1" thickBot="1">
      <c r="A41" s="5"/>
      <c r="B41" s="172"/>
      <c r="C41" s="173"/>
      <c r="D41" s="178"/>
      <c r="E41" s="180"/>
      <c r="F41" s="182"/>
      <c r="G41" s="128">
        <v>41937</v>
      </c>
      <c r="H41" s="131">
        <v>41958</v>
      </c>
      <c r="I41" s="129">
        <v>41993</v>
      </c>
      <c r="J41" s="130">
        <v>41649</v>
      </c>
      <c r="K41" s="129">
        <v>41677</v>
      </c>
      <c r="L41" s="73">
        <v>41705</v>
      </c>
      <c r="M41" s="5"/>
      <c r="N41" s="204"/>
      <c r="O41" s="204"/>
      <c r="P41" s="204"/>
      <c r="Q41" s="9"/>
      <c r="R41" s="185" t="s">
        <v>40</v>
      </c>
      <c r="S41" s="185"/>
      <c r="T41" s="185"/>
      <c r="U41" s="185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199">
        <v>41937</v>
      </c>
      <c r="AQ41" s="199"/>
      <c r="AR41" s="199"/>
      <c r="AS41" s="5"/>
      <c r="AT41" s="5"/>
      <c r="AU41" s="5"/>
      <c r="AW41" s="1"/>
    </row>
    <row r="42" spans="1:49" s="10" customFormat="1" ht="18" customHeight="1" thickBot="1">
      <c r="A42" s="5"/>
      <c r="B42" s="80">
        <v>1</v>
      </c>
      <c r="C42" s="36" t="s">
        <v>87</v>
      </c>
      <c r="D42" s="28" t="s">
        <v>32</v>
      </c>
      <c r="E42" s="115">
        <f>F42-H42</f>
        <v>43</v>
      </c>
      <c r="F42" s="116">
        <f>SUM(G42:L42)</f>
        <v>60</v>
      </c>
      <c r="G42" s="125">
        <v>20</v>
      </c>
      <c r="H42" s="167">
        <v>17</v>
      </c>
      <c r="I42" s="125">
        <v>23</v>
      </c>
      <c r="J42" s="23"/>
      <c r="K42" s="23"/>
      <c r="L42" s="84"/>
      <c r="M42" s="5"/>
      <c r="N42" s="186" t="s">
        <v>2</v>
      </c>
      <c r="O42" s="187" t="s">
        <v>3</v>
      </c>
      <c r="P42" s="188" t="s">
        <v>4</v>
      </c>
      <c r="Q42" s="189" t="s">
        <v>5</v>
      </c>
      <c r="R42" s="190" t="s">
        <v>6</v>
      </c>
      <c r="S42" s="190" t="s">
        <v>7</v>
      </c>
      <c r="T42" s="194" t="s">
        <v>8</v>
      </c>
      <c r="U42" s="194"/>
      <c r="V42" s="195" t="s">
        <v>9</v>
      </c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6" t="s">
        <v>10</v>
      </c>
      <c r="AQ42" s="196"/>
      <c r="AR42" s="196"/>
      <c r="AS42" s="5"/>
      <c r="AT42" s="5"/>
      <c r="AU42" s="5"/>
      <c r="AW42" s="1"/>
    </row>
    <row r="43" spans="1:49" s="10" customFormat="1" ht="18" customHeight="1" thickBot="1">
      <c r="A43" s="5"/>
      <c r="B43" s="80">
        <v>2</v>
      </c>
      <c r="C43" s="39" t="s">
        <v>23</v>
      </c>
      <c r="D43" s="28" t="s">
        <v>28</v>
      </c>
      <c r="E43" s="114">
        <f>F43-G43</f>
        <v>40</v>
      </c>
      <c r="F43" s="113">
        <f>SUM(G43:L43)</f>
        <v>56</v>
      </c>
      <c r="G43" s="166">
        <v>16</v>
      </c>
      <c r="H43" s="125">
        <v>23</v>
      </c>
      <c r="I43" s="127">
        <v>17</v>
      </c>
      <c r="J43" s="29"/>
      <c r="K43" s="29"/>
      <c r="L43" s="81"/>
      <c r="M43" s="5"/>
      <c r="N43" s="186"/>
      <c r="O43" s="187"/>
      <c r="P43" s="188"/>
      <c r="Q43" s="189"/>
      <c r="R43" s="190"/>
      <c r="S43" s="190"/>
      <c r="T43" s="11" t="s">
        <v>11</v>
      </c>
      <c r="U43" s="12" t="s">
        <v>12</v>
      </c>
      <c r="V43" s="13" t="s">
        <v>13</v>
      </c>
      <c r="W43" s="14" t="s">
        <v>2</v>
      </c>
      <c r="X43" s="15">
        <v>1</v>
      </c>
      <c r="Y43" s="14">
        <v>2</v>
      </c>
      <c r="Z43" s="16">
        <v>3</v>
      </c>
      <c r="AA43" s="18">
        <v>4</v>
      </c>
      <c r="AB43" s="17">
        <v>5</v>
      </c>
      <c r="AC43" s="92"/>
      <c r="AD43" s="93"/>
      <c r="AE43" s="94"/>
      <c r="AF43" s="13" t="s">
        <v>14</v>
      </c>
      <c r="AG43" s="14" t="s">
        <v>2</v>
      </c>
      <c r="AH43" s="15">
        <v>1</v>
      </c>
      <c r="AI43" s="14">
        <v>2</v>
      </c>
      <c r="AJ43" s="16">
        <v>3</v>
      </c>
      <c r="AK43" s="18">
        <v>4</v>
      </c>
      <c r="AL43" s="17">
        <v>5</v>
      </c>
      <c r="AM43" s="92"/>
      <c r="AN43" s="93"/>
      <c r="AO43" s="94"/>
      <c r="AP43" s="19" t="s">
        <v>15</v>
      </c>
      <c r="AQ43" s="20" t="s">
        <v>2</v>
      </c>
      <c r="AR43" s="21" t="s">
        <v>16</v>
      </c>
      <c r="AS43" s="5"/>
      <c r="AT43" s="5"/>
      <c r="AU43" s="5"/>
      <c r="AW43" s="1"/>
    </row>
    <row r="44" spans="1:49" s="10" customFormat="1" ht="18" customHeight="1">
      <c r="A44" s="5"/>
      <c r="B44" s="80">
        <v>3</v>
      </c>
      <c r="C44" s="38" t="s">
        <v>20</v>
      </c>
      <c r="D44" s="28" t="s">
        <v>190</v>
      </c>
      <c r="E44" s="114">
        <f>F44</f>
        <v>40</v>
      </c>
      <c r="F44" s="113">
        <f>SUM(G44:L44)</f>
        <v>40</v>
      </c>
      <c r="G44" s="29"/>
      <c r="H44" s="126">
        <v>20</v>
      </c>
      <c r="I44" s="126">
        <v>20</v>
      </c>
      <c r="J44" s="29"/>
      <c r="K44" s="29"/>
      <c r="L44" s="81"/>
      <c r="M44" s="5"/>
      <c r="N44" s="26">
        <v>1</v>
      </c>
      <c r="O44" s="27">
        <f aca="true" t="shared" si="14" ref="O44:O50">V44+AF44</f>
        <v>592.77</v>
      </c>
      <c r="P44" s="28" t="s">
        <v>22</v>
      </c>
      <c r="Q44" s="29" t="s">
        <v>108</v>
      </c>
      <c r="R44" s="29" t="s">
        <v>174</v>
      </c>
      <c r="S44" s="30">
        <v>31</v>
      </c>
      <c r="T44" s="132"/>
      <c r="U44" s="133"/>
      <c r="V44" s="74">
        <f aca="true" t="shared" si="15" ref="V44:V52">SUM(X44:AB44)</f>
        <v>296.46000000000004</v>
      </c>
      <c r="W44" s="25">
        <v>1</v>
      </c>
      <c r="X44" s="101">
        <v>59</v>
      </c>
      <c r="Y44" s="102">
        <v>59</v>
      </c>
      <c r="Z44" s="102">
        <v>59.46</v>
      </c>
      <c r="AA44" s="100">
        <v>60</v>
      </c>
      <c r="AB44" s="102">
        <v>59</v>
      </c>
      <c r="AC44" s="95"/>
      <c r="AD44" s="96"/>
      <c r="AE44" s="97"/>
      <c r="AF44" s="74">
        <f aca="true" t="shared" si="16" ref="AF44:AF52">SUM(AH44:AL44)</f>
        <v>296.31</v>
      </c>
      <c r="AG44" s="25">
        <v>1</v>
      </c>
      <c r="AH44" s="101">
        <v>59</v>
      </c>
      <c r="AI44" s="100">
        <v>60.31</v>
      </c>
      <c r="AJ44" s="104">
        <v>58</v>
      </c>
      <c r="AK44" s="102">
        <v>59</v>
      </c>
      <c r="AL44" s="100">
        <v>60</v>
      </c>
      <c r="AM44" s="95"/>
      <c r="AN44" s="96"/>
      <c r="AO44" s="97"/>
      <c r="AP44" s="69">
        <v>6.852</v>
      </c>
      <c r="AQ44" s="99">
        <v>2</v>
      </c>
      <c r="AR44" s="111">
        <f>AP44-$AP$47</f>
        <v>0.015000000000000568</v>
      </c>
      <c r="AS44" s="5"/>
      <c r="AT44" s="5"/>
      <c r="AU44" s="5"/>
      <c r="AW44" s="1"/>
    </row>
    <row r="45" spans="1:49" s="10" customFormat="1" ht="18" customHeight="1">
      <c r="A45" s="5"/>
      <c r="B45" s="80">
        <v>4</v>
      </c>
      <c r="C45" s="46"/>
      <c r="D45" s="28"/>
      <c r="E45" s="114">
        <f>F45</f>
        <v>0</v>
      </c>
      <c r="F45" s="113">
        <f>SUM(G45:L45)</f>
        <v>0</v>
      </c>
      <c r="G45" s="79"/>
      <c r="H45" s="40"/>
      <c r="I45" s="29"/>
      <c r="J45" s="29"/>
      <c r="K45" s="29"/>
      <c r="L45" s="81"/>
      <c r="M45" s="5"/>
      <c r="N45" s="26">
        <v>2</v>
      </c>
      <c r="O45" s="27">
        <f t="shared" si="14"/>
        <v>564.4300000000001</v>
      </c>
      <c r="P45" s="35" t="s">
        <v>172</v>
      </c>
      <c r="Q45" s="29" t="s">
        <v>176</v>
      </c>
      <c r="R45" s="29" t="s">
        <v>174</v>
      </c>
      <c r="S45" s="30">
        <v>21</v>
      </c>
      <c r="T45" s="78">
        <f>$O$44-O45</f>
        <v>28.339999999999918</v>
      </c>
      <c r="U45" s="133"/>
      <c r="V45" s="74">
        <f t="shared" si="15"/>
        <v>283.12</v>
      </c>
      <c r="W45" s="33">
        <v>2</v>
      </c>
      <c r="X45" s="105">
        <v>57</v>
      </c>
      <c r="Y45" s="103">
        <v>56</v>
      </c>
      <c r="Z45" s="106">
        <v>57</v>
      </c>
      <c r="AA45" s="106">
        <v>57</v>
      </c>
      <c r="AB45" s="103">
        <v>56.12</v>
      </c>
      <c r="AC45" s="95"/>
      <c r="AD45" s="96"/>
      <c r="AE45" s="97"/>
      <c r="AF45" s="74">
        <f t="shared" si="16"/>
        <v>281.31</v>
      </c>
      <c r="AG45" s="31">
        <v>4</v>
      </c>
      <c r="AH45" s="107">
        <v>56</v>
      </c>
      <c r="AI45" s="85">
        <v>55</v>
      </c>
      <c r="AJ45" s="106">
        <v>57</v>
      </c>
      <c r="AK45" s="106">
        <v>57.31</v>
      </c>
      <c r="AL45" s="103">
        <v>56</v>
      </c>
      <c r="AM45" s="95"/>
      <c r="AN45" s="96"/>
      <c r="AO45" s="97"/>
      <c r="AP45" s="52">
        <v>7.036</v>
      </c>
      <c r="AQ45" s="34">
        <v>3</v>
      </c>
      <c r="AR45" s="32">
        <f aca="true" t="shared" si="17" ref="AR45:AR51">AP45-$AP$47</f>
        <v>0.19899999999999984</v>
      </c>
      <c r="AS45" s="5"/>
      <c r="AT45" s="5"/>
      <c r="AU45" s="5"/>
      <c r="AW45" s="1"/>
    </row>
    <row r="46" spans="1:49" s="10" customFormat="1" ht="18" customHeight="1">
      <c r="A46" s="5"/>
      <c r="B46" s="80">
        <v>5</v>
      </c>
      <c r="C46" s="46"/>
      <c r="D46" s="28"/>
      <c r="E46" s="114">
        <f>F46</f>
        <v>0</v>
      </c>
      <c r="F46" s="113">
        <f>SUM(G46:L46)</f>
        <v>0</v>
      </c>
      <c r="G46" s="79"/>
      <c r="H46" s="29"/>
      <c r="I46" s="29"/>
      <c r="J46" s="29"/>
      <c r="K46" s="29"/>
      <c r="L46" s="81"/>
      <c r="M46" s="5"/>
      <c r="N46" s="26">
        <v>3</v>
      </c>
      <c r="O46" s="27">
        <f t="shared" si="14"/>
        <v>562.8900000000001</v>
      </c>
      <c r="P46" s="28" t="s">
        <v>26</v>
      </c>
      <c r="Q46" s="29" t="s">
        <v>175</v>
      </c>
      <c r="R46" s="29" t="s">
        <v>174</v>
      </c>
      <c r="S46" s="30">
        <v>20</v>
      </c>
      <c r="T46" s="78">
        <f aca="true" t="shared" si="18" ref="T46:T52">$O$44-O46</f>
        <v>29.87999999999988</v>
      </c>
      <c r="U46" s="75">
        <f aca="true" t="shared" si="19" ref="U46:U52">O45-O46</f>
        <v>1.5399999999999636</v>
      </c>
      <c r="V46" s="74">
        <f t="shared" si="15"/>
        <v>280.59000000000003</v>
      </c>
      <c r="W46" s="34">
        <v>3</v>
      </c>
      <c r="X46" s="86">
        <v>55</v>
      </c>
      <c r="Y46" s="85">
        <v>55</v>
      </c>
      <c r="Z46" s="104">
        <v>58</v>
      </c>
      <c r="AA46" s="103">
        <v>56</v>
      </c>
      <c r="AB46" s="106">
        <v>56.59</v>
      </c>
      <c r="AC46" s="95"/>
      <c r="AD46" s="96"/>
      <c r="AE46" s="97"/>
      <c r="AF46" s="74">
        <f t="shared" si="16"/>
        <v>282.3</v>
      </c>
      <c r="AG46" s="34">
        <v>3</v>
      </c>
      <c r="AH46" s="107">
        <v>56.3</v>
      </c>
      <c r="AI46" s="103">
        <v>56</v>
      </c>
      <c r="AJ46" s="103">
        <v>56</v>
      </c>
      <c r="AK46" s="104">
        <v>58</v>
      </c>
      <c r="AL46" s="103">
        <v>56</v>
      </c>
      <c r="AM46" s="95"/>
      <c r="AN46" s="96"/>
      <c r="AO46" s="97"/>
      <c r="AP46" s="52">
        <v>7.263</v>
      </c>
      <c r="AQ46" s="31">
        <v>6</v>
      </c>
      <c r="AR46" s="32">
        <f t="shared" si="17"/>
        <v>0.42600000000000016</v>
      </c>
      <c r="AS46" s="5"/>
      <c r="AT46" s="5"/>
      <c r="AU46" s="5"/>
      <c r="AW46" s="1"/>
    </row>
    <row r="47" spans="1:47" ht="18" customHeight="1">
      <c r="A47" s="5"/>
      <c r="B47" s="5"/>
      <c r="C47" s="5"/>
      <c r="D47" s="5"/>
      <c r="E47" s="5"/>
      <c r="F47" s="36" t="s">
        <v>88</v>
      </c>
      <c r="G47" s="36" t="s">
        <v>89</v>
      </c>
      <c r="H47" s="36" t="s">
        <v>185</v>
      </c>
      <c r="I47" s="38" t="s">
        <v>20</v>
      </c>
      <c r="J47" s="39" t="s">
        <v>91</v>
      </c>
      <c r="K47" s="39" t="s">
        <v>186</v>
      </c>
      <c r="L47" s="46" t="s">
        <v>30</v>
      </c>
      <c r="M47" s="5"/>
      <c r="N47" s="26">
        <v>4</v>
      </c>
      <c r="O47" s="27">
        <f t="shared" si="14"/>
        <v>559.87</v>
      </c>
      <c r="P47" s="28" t="s">
        <v>24</v>
      </c>
      <c r="Q47" s="29" t="s">
        <v>178</v>
      </c>
      <c r="R47" s="29" t="s">
        <v>174</v>
      </c>
      <c r="S47" s="30">
        <v>6</v>
      </c>
      <c r="T47" s="78">
        <f t="shared" si="18"/>
        <v>32.89999999999998</v>
      </c>
      <c r="U47" s="75">
        <f t="shared" si="19"/>
        <v>3.0200000000000955</v>
      </c>
      <c r="V47" s="74">
        <f t="shared" si="15"/>
        <v>267.33</v>
      </c>
      <c r="W47" s="31">
        <v>7</v>
      </c>
      <c r="X47" s="101">
        <v>59</v>
      </c>
      <c r="Y47" s="102">
        <v>59</v>
      </c>
      <c r="Z47" s="102">
        <v>59</v>
      </c>
      <c r="AA47" s="104">
        <v>58</v>
      </c>
      <c r="AB47" s="152">
        <v>32.33</v>
      </c>
      <c r="AC47" s="95"/>
      <c r="AD47" s="96"/>
      <c r="AE47" s="97"/>
      <c r="AF47" s="74">
        <f t="shared" si="16"/>
        <v>292.54</v>
      </c>
      <c r="AG47" s="33">
        <v>2</v>
      </c>
      <c r="AH47" s="101">
        <v>59</v>
      </c>
      <c r="AI47" s="106">
        <v>57</v>
      </c>
      <c r="AJ47" s="102">
        <v>59</v>
      </c>
      <c r="AK47" s="104">
        <v>58</v>
      </c>
      <c r="AL47" s="100">
        <v>59.54</v>
      </c>
      <c r="AM47" s="95"/>
      <c r="AN47" s="96"/>
      <c r="AO47" s="97"/>
      <c r="AP47" s="69">
        <v>6.837</v>
      </c>
      <c r="AQ47" s="98">
        <v>1</v>
      </c>
      <c r="AR47" s="110"/>
      <c r="AS47" s="5"/>
      <c r="AT47" s="5"/>
      <c r="AU47" s="5"/>
    </row>
    <row r="48" spans="1:47" ht="18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26">
        <v>5</v>
      </c>
      <c r="O48" s="27">
        <f t="shared" si="14"/>
        <v>552.24</v>
      </c>
      <c r="P48" s="28" t="s">
        <v>90</v>
      </c>
      <c r="Q48" s="29" t="s">
        <v>177</v>
      </c>
      <c r="R48" s="29" t="s">
        <v>174</v>
      </c>
      <c r="S48" s="30">
        <v>35</v>
      </c>
      <c r="T48" s="78">
        <f t="shared" si="18"/>
        <v>40.52999999999997</v>
      </c>
      <c r="U48" s="75">
        <f t="shared" si="19"/>
        <v>7.6299999999999955</v>
      </c>
      <c r="V48" s="74">
        <f t="shared" si="15"/>
        <v>273.78</v>
      </c>
      <c r="W48" s="31">
        <v>5</v>
      </c>
      <c r="X48" s="86">
        <v>55</v>
      </c>
      <c r="Y48" s="85">
        <v>54</v>
      </c>
      <c r="Z48" s="85">
        <v>54</v>
      </c>
      <c r="AA48" s="103">
        <v>56</v>
      </c>
      <c r="AB48" s="85">
        <v>54.78</v>
      </c>
      <c r="AC48" s="95"/>
      <c r="AD48" s="96"/>
      <c r="AE48" s="97"/>
      <c r="AF48" s="74">
        <f t="shared" si="16"/>
        <v>278.46000000000004</v>
      </c>
      <c r="AG48" s="31">
        <v>5</v>
      </c>
      <c r="AH48" s="86">
        <v>55</v>
      </c>
      <c r="AI48" s="103">
        <v>56</v>
      </c>
      <c r="AJ48" s="103">
        <v>56.46</v>
      </c>
      <c r="AK48" s="85">
        <v>55</v>
      </c>
      <c r="AL48" s="103">
        <v>56</v>
      </c>
      <c r="AM48" s="95"/>
      <c r="AN48" s="96"/>
      <c r="AO48" s="97"/>
      <c r="AP48" s="52">
        <v>7.306</v>
      </c>
      <c r="AQ48" s="31">
        <v>7</v>
      </c>
      <c r="AR48" s="32">
        <f t="shared" si="17"/>
        <v>0.4690000000000003</v>
      </c>
      <c r="AS48" s="5"/>
      <c r="AT48" s="5"/>
      <c r="AU48" s="5"/>
    </row>
    <row r="49" spans="1:47" ht="18" customHeight="1">
      <c r="A49" s="5"/>
      <c r="B49" s="176" t="s">
        <v>34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5"/>
      <c r="N49" s="26">
        <v>6</v>
      </c>
      <c r="O49" s="27">
        <f t="shared" si="14"/>
        <v>549.37</v>
      </c>
      <c r="P49" s="28" t="s">
        <v>171</v>
      </c>
      <c r="Q49" s="29" t="s">
        <v>176</v>
      </c>
      <c r="R49" s="29" t="s">
        <v>174</v>
      </c>
      <c r="S49" s="30">
        <v>7</v>
      </c>
      <c r="T49" s="78">
        <f t="shared" si="18"/>
        <v>43.39999999999998</v>
      </c>
      <c r="U49" s="75">
        <f t="shared" si="19"/>
        <v>2.8700000000000045</v>
      </c>
      <c r="V49" s="74">
        <f t="shared" si="15"/>
        <v>273.45</v>
      </c>
      <c r="W49" s="31">
        <v>6</v>
      </c>
      <c r="X49" s="86">
        <v>52.45</v>
      </c>
      <c r="Y49" s="85">
        <v>54</v>
      </c>
      <c r="Z49" s="85">
        <v>55</v>
      </c>
      <c r="AA49" s="103">
        <v>56</v>
      </c>
      <c r="AB49" s="103">
        <v>56</v>
      </c>
      <c r="AC49" s="95"/>
      <c r="AD49" s="96"/>
      <c r="AE49" s="97"/>
      <c r="AF49" s="74">
        <f t="shared" si="16"/>
        <v>275.92</v>
      </c>
      <c r="AG49" s="31">
        <v>6</v>
      </c>
      <c r="AH49" s="86">
        <v>54</v>
      </c>
      <c r="AI49" s="106">
        <v>57</v>
      </c>
      <c r="AJ49" s="103">
        <v>56</v>
      </c>
      <c r="AK49" s="85">
        <v>55</v>
      </c>
      <c r="AL49" s="85">
        <v>53.92</v>
      </c>
      <c r="AM49" s="95"/>
      <c r="AN49" s="96"/>
      <c r="AO49" s="97"/>
      <c r="AP49" s="52">
        <v>7.246</v>
      </c>
      <c r="AQ49" s="31">
        <v>4</v>
      </c>
      <c r="AR49" s="32">
        <f t="shared" si="17"/>
        <v>0.4090000000000007</v>
      </c>
      <c r="AS49" s="5"/>
      <c r="AT49" s="5"/>
      <c r="AU49" s="5"/>
    </row>
    <row r="50" spans="1:47" ht="18" customHeight="1">
      <c r="A50" s="5"/>
      <c r="B50" s="176" t="s">
        <v>35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5"/>
      <c r="N50" s="26">
        <v>7</v>
      </c>
      <c r="O50" s="27">
        <f t="shared" si="14"/>
        <v>549.1500000000001</v>
      </c>
      <c r="P50" s="28" t="s">
        <v>31</v>
      </c>
      <c r="Q50" s="29" t="s">
        <v>177</v>
      </c>
      <c r="R50" s="29" t="s">
        <v>174</v>
      </c>
      <c r="S50" s="30">
        <v>5</v>
      </c>
      <c r="T50" s="78">
        <f t="shared" si="18"/>
        <v>43.61999999999989</v>
      </c>
      <c r="U50" s="65">
        <f t="shared" si="19"/>
        <v>0.2199999999999136</v>
      </c>
      <c r="V50" s="74">
        <f t="shared" si="15"/>
        <v>274.11</v>
      </c>
      <c r="W50" s="31">
        <v>4</v>
      </c>
      <c r="X50" s="86">
        <v>55</v>
      </c>
      <c r="Y50" s="85">
        <v>54.11</v>
      </c>
      <c r="Z50" s="85">
        <v>55</v>
      </c>
      <c r="AA50" s="103">
        <v>56</v>
      </c>
      <c r="AB50" s="85">
        <v>54</v>
      </c>
      <c r="AC50" s="95"/>
      <c r="AD50" s="96"/>
      <c r="AE50" s="97"/>
      <c r="AF50" s="74">
        <f t="shared" si="16"/>
        <v>275.04</v>
      </c>
      <c r="AG50" s="31">
        <v>7</v>
      </c>
      <c r="AH50" s="107">
        <v>56</v>
      </c>
      <c r="AI50" s="85">
        <v>55</v>
      </c>
      <c r="AJ50" s="85">
        <v>55</v>
      </c>
      <c r="AK50" s="85">
        <v>54</v>
      </c>
      <c r="AL50" s="85">
        <v>55.04</v>
      </c>
      <c r="AM50" s="95"/>
      <c r="AN50" s="96"/>
      <c r="AO50" s="97"/>
      <c r="AP50" s="52">
        <v>7.263</v>
      </c>
      <c r="AQ50" s="31">
        <v>5</v>
      </c>
      <c r="AR50" s="32">
        <f t="shared" si="17"/>
        <v>0.42600000000000016</v>
      </c>
      <c r="AS50" s="5"/>
      <c r="AT50" s="5"/>
      <c r="AU50" s="5"/>
    </row>
    <row r="51" spans="1:47" ht="18" customHeight="1">
      <c r="A51" s="5"/>
      <c r="B51" s="176" t="s">
        <v>140</v>
      </c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5"/>
      <c r="N51" s="26">
        <v>8</v>
      </c>
      <c r="O51" s="27">
        <f>V51+AF51-16.77</f>
        <v>503.78999999999996</v>
      </c>
      <c r="P51" s="28" t="s">
        <v>32</v>
      </c>
      <c r="Q51" s="29" t="s">
        <v>179</v>
      </c>
      <c r="R51" s="29" t="s">
        <v>173</v>
      </c>
      <c r="S51" s="30">
        <v>32</v>
      </c>
      <c r="T51" s="78">
        <f t="shared" si="18"/>
        <v>88.98000000000002</v>
      </c>
      <c r="U51" s="75">
        <f>O50-O51</f>
        <v>45.36000000000013</v>
      </c>
      <c r="V51" s="74">
        <f t="shared" si="15"/>
        <v>256.58</v>
      </c>
      <c r="W51" s="31">
        <v>8</v>
      </c>
      <c r="X51" s="86">
        <v>49</v>
      </c>
      <c r="Y51" s="85">
        <v>52</v>
      </c>
      <c r="Z51" s="85">
        <v>51</v>
      </c>
      <c r="AA51" s="85">
        <v>52.58</v>
      </c>
      <c r="AB51" s="85">
        <v>52</v>
      </c>
      <c r="AC51" s="95"/>
      <c r="AD51" s="96"/>
      <c r="AE51" s="97"/>
      <c r="AF51" s="74">
        <f t="shared" si="16"/>
        <v>263.98</v>
      </c>
      <c r="AG51" s="31">
        <v>9</v>
      </c>
      <c r="AH51" s="86">
        <v>53</v>
      </c>
      <c r="AI51" s="85">
        <v>52</v>
      </c>
      <c r="AJ51" s="85">
        <v>53</v>
      </c>
      <c r="AK51" s="85">
        <v>53</v>
      </c>
      <c r="AL51" s="85">
        <v>52.98</v>
      </c>
      <c r="AM51" s="95"/>
      <c r="AN51" s="96"/>
      <c r="AO51" s="97"/>
      <c r="AP51" s="52">
        <v>7.456</v>
      </c>
      <c r="AQ51" s="31">
        <v>8</v>
      </c>
      <c r="AR51" s="32">
        <f t="shared" si="17"/>
        <v>0.6190000000000007</v>
      </c>
      <c r="AS51" s="5"/>
      <c r="AT51" s="5"/>
      <c r="AU51" s="5"/>
    </row>
    <row r="52" spans="1:47" ht="18" customHeight="1">
      <c r="A52" s="5"/>
      <c r="B52" s="176" t="s">
        <v>36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5"/>
      <c r="N52" s="26">
        <v>9</v>
      </c>
      <c r="O52" s="27">
        <f>V52+AF52</f>
        <v>271.13</v>
      </c>
      <c r="P52" s="28" t="s">
        <v>28</v>
      </c>
      <c r="Q52" s="29" t="s">
        <v>180</v>
      </c>
      <c r="R52" s="29" t="s">
        <v>173</v>
      </c>
      <c r="S52" s="30">
        <v>30</v>
      </c>
      <c r="T52" s="78">
        <f t="shared" si="18"/>
        <v>321.64</v>
      </c>
      <c r="U52" s="75">
        <f t="shared" si="19"/>
        <v>232.65999999999997</v>
      </c>
      <c r="V52" s="74">
        <f t="shared" si="15"/>
        <v>0</v>
      </c>
      <c r="W52" s="31">
        <v>9</v>
      </c>
      <c r="X52" s="105"/>
      <c r="Y52" s="106"/>
      <c r="Z52" s="106"/>
      <c r="AA52" s="106"/>
      <c r="AB52" s="106"/>
      <c r="AC52" s="95"/>
      <c r="AD52" s="96"/>
      <c r="AE52" s="97"/>
      <c r="AF52" s="74">
        <f t="shared" si="16"/>
        <v>271.13</v>
      </c>
      <c r="AG52" s="31">
        <v>8</v>
      </c>
      <c r="AH52" s="86">
        <v>53</v>
      </c>
      <c r="AI52" s="85">
        <v>54</v>
      </c>
      <c r="AJ52" s="85">
        <v>55</v>
      </c>
      <c r="AK52" s="109">
        <v>53</v>
      </c>
      <c r="AL52" s="108">
        <v>56.13</v>
      </c>
      <c r="AM52" s="95"/>
      <c r="AN52" s="96"/>
      <c r="AO52" s="97"/>
      <c r="AP52" s="117"/>
      <c r="AQ52" s="118"/>
      <c r="AR52" s="110"/>
      <c r="AS52" s="5"/>
      <c r="AT52" s="5"/>
      <c r="AU52" s="5"/>
    </row>
    <row r="53" spans="1:47" ht="18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197" t="s">
        <v>25</v>
      </c>
      <c r="AG53" s="197"/>
      <c r="AH53" s="197"/>
      <c r="AI53" s="197"/>
      <c r="AJ53" s="197"/>
      <c r="AK53" s="197"/>
      <c r="AL53" s="197"/>
      <c r="AM53" s="43"/>
      <c r="AN53" s="43"/>
      <c r="AO53" s="43"/>
      <c r="AP53" s="44">
        <f>AVERAGE(AP44:AP51)</f>
        <v>7.157375</v>
      </c>
      <c r="AQ53" s="5"/>
      <c r="AR53" s="5"/>
      <c r="AS53" s="5"/>
      <c r="AT53" s="5"/>
      <c r="AU53" s="5"/>
    </row>
    <row r="54" spans="1:47" ht="18" customHeight="1">
      <c r="A54" s="5"/>
      <c r="B54" s="5"/>
      <c r="C54" s="5"/>
      <c r="D54" s="5"/>
      <c r="E54" s="209" t="s">
        <v>197</v>
      </c>
      <c r="F54" s="209"/>
      <c r="G54" s="209"/>
      <c r="H54" s="209"/>
      <c r="I54" s="209"/>
      <c r="J54" s="20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183" t="s">
        <v>27</v>
      </c>
      <c r="AG54" s="183"/>
      <c r="AH54" s="183"/>
      <c r="AI54" s="183"/>
      <c r="AJ54" s="183"/>
      <c r="AK54" s="183"/>
      <c r="AL54" s="183"/>
      <c r="AM54" s="43"/>
      <c r="AN54" s="43"/>
      <c r="AO54" s="43"/>
      <c r="AP54" s="45">
        <f>120/AP53</f>
        <v>16.765923260972073</v>
      </c>
      <c r="AQ54" s="5"/>
      <c r="AR54" s="5"/>
      <c r="AS54" s="5"/>
      <c r="AT54" s="5"/>
      <c r="AU54" s="5"/>
    </row>
    <row r="55" spans="1:47" ht="18" customHeight="1">
      <c r="A55" s="5"/>
      <c r="B55" s="5"/>
      <c r="C55" s="5"/>
      <c r="D55" s="5"/>
      <c r="E55" s="144">
        <v>41937</v>
      </c>
      <c r="F55" s="145">
        <v>41958</v>
      </c>
      <c r="G55" s="146">
        <v>41993</v>
      </c>
      <c r="H55" s="145">
        <v>41649</v>
      </c>
      <c r="I55" s="146">
        <v>41677</v>
      </c>
      <c r="J55" s="144">
        <v>41705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9" ht="18" customHeight="1">
      <c r="A56" s="5"/>
      <c r="B56" s="5"/>
      <c r="C56" s="5"/>
      <c r="D56" s="149" t="s">
        <v>190</v>
      </c>
      <c r="E56" s="151"/>
      <c r="F56" s="150">
        <v>6</v>
      </c>
      <c r="G56" s="150">
        <v>32</v>
      </c>
      <c r="H56" s="148"/>
      <c r="I56" s="148"/>
      <c r="J56" s="148"/>
      <c r="K56" s="5"/>
      <c r="L56" s="5"/>
      <c r="M56" s="5"/>
      <c r="O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W56" s="55"/>
    </row>
    <row r="57" spans="1:49" ht="18" customHeight="1">
      <c r="A57" s="5"/>
      <c r="B57" s="5"/>
      <c r="C57" s="5"/>
      <c r="D57" s="149" t="s">
        <v>31</v>
      </c>
      <c r="E57" s="150">
        <v>5</v>
      </c>
      <c r="F57" s="150">
        <v>35</v>
      </c>
      <c r="G57" s="150">
        <v>31</v>
      </c>
      <c r="H57" s="148"/>
      <c r="I57" s="148"/>
      <c r="J57" s="148"/>
      <c r="K57" s="5"/>
      <c r="L57" s="5"/>
      <c r="M57" s="5"/>
      <c r="O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W57" s="55"/>
    </row>
    <row r="58" spans="1:49" ht="18" customHeight="1">
      <c r="A58" s="5"/>
      <c r="B58" s="5"/>
      <c r="C58" s="5"/>
      <c r="D58" s="149" t="s">
        <v>32</v>
      </c>
      <c r="E58" s="150">
        <v>32</v>
      </c>
      <c r="F58" s="150">
        <v>8</v>
      </c>
      <c r="G58" s="150">
        <v>5</v>
      </c>
      <c r="H58" s="148"/>
      <c r="I58" s="148"/>
      <c r="J58" s="148"/>
      <c r="K58" s="5"/>
      <c r="L58" s="5"/>
      <c r="M58" s="5"/>
      <c r="O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W58" s="55"/>
    </row>
    <row r="59" spans="1:41" ht="18" customHeight="1">
      <c r="A59" s="5"/>
      <c r="B59" s="5"/>
      <c r="C59" s="5"/>
      <c r="D59" s="149" t="s">
        <v>26</v>
      </c>
      <c r="E59" s="150">
        <v>20</v>
      </c>
      <c r="F59" s="150">
        <v>5</v>
      </c>
      <c r="G59" s="151"/>
      <c r="H59" s="148"/>
      <c r="I59" s="148"/>
      <c r="J59" s="148"/>
      <c r="K59" s="5"/>
      <c r="L59" s="5"/>
      <c r="M59" s="5"/>
      <c r="O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8" customHeight="1">
      <c r="A60" s="5"/>
      <c r="B60" s="5"/>
      <c r="C60" s="5"/>
      <c r="D60" s="149" t="s">
        <v>172</v>
      </c>
      <c r="E60" s="150">
        <v>21</v>
      </c>
      <c r="F60" s="150">
        <v>31</v>
      </c>
      <c r="G60" s="150">
        <v>20</v>
      </c>
      <c r="H60" s="148"/>
      <c r="I60" s="148"/>
      <c r="J60" s="148"/>
      <c r="K60" s="5"/>
      <c r="L60" s="5"/>
      <c r="M60" s="5"/>
      <c r="O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8" customHeight="1">
      <c r="A61" s="5"/>
      <c r="B61" s="5"/>
      <c r="C61" s="5"/>
      <c r="D61" s="149" t="s">
        <v>171</v>
      </c>
      <c r="E61" s="150">
        <v>7</v>
      </c>
      <c r="F61" s="150">
        <v>32</v>
      </c>
      <c r="G61" s="150">
        <v>30</v>
      </c>
      <c r="H61" s="148"/>
      <c r="I61" s="148"/>
      <c r="J61" s="148"/>
      <c r="K61" s="5"/>
      <c r="L61" s="5"/>
      <c r="M61" s="5"/>
      <c r="O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8" customHeight="1">
      <c r="A62" s="5"/>
      <c r="B62" s="5"/>
      <c r="C62" s="5"/>
      <c r="D62" s="149" t="s">
        <v>28</v>
      </c>
      <c r="E62" s="150">
        <v>30</v>
      </c>
      <c r="F62" s="150">
        <v>21</v>
      </c>
      <c r="G62" s="150">
        <v>35</v>
      </c>
      <c r="H62" s="148"/>
      <c r="I62" s="148"/>
      <c r="J62" s="148"/>
      <c r="K62" s="5"/>
      <c r="L62" s="5"/>
      <c r="M62" s="5"/>
      <c r="O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8" customHeight="1">
      <c r="A63" s="5"/>
      <c r="B63" s="5"/>
      <c r="C63" s="5"/>
      <c r="D63" s="149" t="s">
        <v>22</v>
      </c>
      <c r="E63" s="150">
        <v>31</v>
      </c>
      <c r="F63" s="150">
        <v>20</v>
      </c>
      <c r="G63" s="150">
        <v>7</v>
      </c>
      <c r="H63" s="148"/>
      <c r="I63" s="148"/>
      <c r="J63" s="148"/>
      <c r="K63" s="5"/>
      <c r="L63" s="5"/>
      <c r="M63" s="5"/>
      <c r="O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8" customHeight="1">
      <c r="A64" s="5"/>
      <c r="B64" s="5"/>
      <c r="C64" s="5"/>
      <c r="D64" s="149" t="s">
        <v>90</v>
      </c>
      <c r="E64" s="150">
        <v>35</v>
      </c>
      <c r="F64" s="151"/>
      <c r="G64" s="150">
        <v>21</v>
      </c>
      <c r="H64" s="148"/>
      <c r="I64" s="148"/>
      <c r="J64" s="148"/>
      <c r="K64" s="5"/>
      <c r="L64" s="5"/>
      <c r="M64" s="5"/>
      <c r="O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8" customHeight="1">
      <c r="A65" s="5"/>
      <c r="B65" s="5"/>
      <c r="C65" s="5"/>
      <c r="D65" s="149" t="s">
        <v>24</v>
      </c>
      <c r="E65" s="150">
        <v>6</v>
      </c>
      <c r="F65" s="150">
        <v>7</v>
      </c>
      <c r="G65" s="150">
        <v>8</v>
      </c>
      <c r="H65" s="148"/>
      <c r="I65" s="148"/>
      <c r="J65" s="148"/>
      <c r="K65" s="5"/>
      <c r="L65" s="5"/>
      <c r="M65" s="5"/>
      <c r="O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8" customHeight="1">
      <c r="A66" s="5"/>
      <c r="B66" s="5"/>
      <c r="C66" s="5"/>
      <c r="D66" s="149" t="s">
        <v>191</v>
      </c>
      <c r="E66" s="151"/>
      <c r="F66" s="150">
        <v>30</v>
      </c>
      <c r="G66" s="150">
        <v>6</v>
      </c>
      <c r="H66" s="148"/>
      <c r="I66" s="148"/>
      <c r="J66" s="148"/>
      <c r="K66" s="5"/>
      <c r="L66" s="5"/>
      <c r="M66" s="5"/>
      <c r="O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8" customHeight="1">
      <c r="A67" s="5"/>
      <c r="B67" s="5"/>
      <c r="C67" s="5"/>
      <c r="D67" s="149" t="s">
        <v>198</v>
      </c>
      <c r="E67" s="151"/>
      <c r="F67" s="151"/>
      <c r="G67" s="150">
        <v>4</v>
      </c>
      <c r="H67" s="148"/>
      <c r="I67" s="148"/>
      <c r="J67" s="148"/>
      <c r="K67" s="5"/>
      <c r="L67" s="5"/>
      <c r="M67" s="5"/>
      <c r="N67" s="53"/>
      <c r="O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8" customHeight="1">
      <c r="A68" s="5"/>
      <c r="B68" s="5"/>
      <c r="C68" s="5"/>
      <c r="D68" s="147"/>
      <c r="E68" s="147"/>
      <c r="F68" s="147"/>
      <c r="G68" s="147"/>
      <c r="H68" s="147"/>
      <c r="I68" s="147"/>
      <c r="J68" s="147"/>
      <c r="K68" s="5"/>
      <c r="L68" s="5"/>
      <c r="M68" s="5"/>
      <c r="N68" s="53"/>
      <c r="O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8" customHeight="1">
      <c r="A69" s="5"/>
      <c r="B69" s="5"/>
      <c r="C69" s="5"/>
      <c r="D69" s="210" t="s">
        <v>196</v>
      </c>
      <c r="E69" s="148"/>
      <c r="F69" s="148">
        <v>4</v>
      </c>
      <c r="G69" s="148">
        <v>11</v>
      </c>
      <c r="H69" s="148"/>
      <c r="I69" s="148"/>
      <c r="J69" s="148"/>
      <c r="K69" s="5"/>
      <c r="L69" s="5"/>
      <c r="M69" s="5"/>
      <c r="N69" s="53"/>
      <c r="O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8" customHeight="1">
      <c r="A70" s="5"/>
      <c r="B70" s="5"/>
      <c r="C70" s="5"/>
      <c r="D70" s="210"/>
      <c r="E70" s="148"/>
      <c r="F70" s="148">
        <v>11</v>
      </c>
      <c r="G70" s="148">
        <v>14</v>
      </c>
      <c r="H70" s="148"/>
      <c r="I70" s="148"/>
      <c r="J70" s="148"/>
      <c r="K70" s="5"/>
      <c r="L70" s="5"/>
      <c r="M70" s="5"/>
      <c r="O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8" customHeight="1">
      <c r="A71" s="5"/>
      <c r="B71" s="5"/>
      <c r="C71" s="5"/>
      <c r="D71" s="210"/>
      <c r="E71" s="148"/>
      <c r="F71" s="148">
        <v>14</v>
      </c>
      <c r="G71" s="148">
        <v>26</v>
      </c>
      <c r="H71" s="148"/>
      <c r="I71" s="148"/>
      <c r="J71" s="148"/>
      <c r="K71" s="5"/>
      <c r="L71" s="5"/>
      <c r="M71" s="5"/>
      <c r="O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8" customHeight="1">
      <c r="A72" s="5"/>
      <c r="B72" s="5"/>
      <c r="C72" s="5"/>
      <c r="D72" s="210"/>
      <c r="E72" s="148"/>
      <c r="F72" s="148">
        <v>26</v>
      </c>
      <c r="G72" s="148"/>
      <c r="H72" s="148"/>
      <c r="I72" s="148"/>
      <c r="J72" s="148"/>
      <c r="K72" s="5"/>
      <c r="L72" s="5"/>
      <c r="M72" s="5"/>
      <c r="O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8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O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5:41" ht="18" customHeight="1">
      <c r="O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5:41" ht="18" customHeight="1">
      <c r="O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5:41" ht="18" customHeight="1">
      <c r="O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5:44" ht="18" customHeight="1"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</row>
    <row r="78" spans="15:48" ht="18" customHeight="1"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</row>
    <row r="79" spans="15:48" ht="18" customHeight="1"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</row>
    <row r="80" spans="15:48" ht="18" customHeight="1">
      <c r="O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S80" s="55"/>
      <c r="AT80" s="55"/>
      <c r="AU80" s="55"/>
      <c r="AV80" s="55"/>
    </row>
    <row r="81" spans="15:41" ht="18" customHeight="1">
      <c r="O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5:41" ht="18" customHeight="1">
      <c r="O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5:41" ht="18" customHeight="1">
      <c r="O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5:41" ht="18" customHeight="1">
      <c r="O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5:41" ht="18" customHeight="1">
      <c r="O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5:41" ht="18" customHeight="1">
      <c r="O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5:49" ht="18" customHeight="1">
      <c r="O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W87" s="31">
        <v>9</v>
      </c>
    </row>
    <row r="88" spans="15:49" ht="18" customHeight="1">
      <c r="O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W88" s="31">
        <v>10</v>
      </c>
    </row>
    <row r="89" spans="15:49" ht="18" customHeight="1">
      <c r="O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W89" s="31">
        <v>11</v>
      </c>
    </row>
    <row r="90" spans="15:49" ht="18" customHeight="1">
      <c r="O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W90" s="31">
        <v>12</v>
      </c>
    </row>
    <row r="91" spans="15:49" ht="18" customHeight="1">
      <c r="O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W91" s="31">
        <v>13</v>
      </c>
    </row>
    <row r="92" spans="15:49" ht="18" customHeight="1">
      <c r="O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W92" s="31">
        <v>14</v>
      </c>
    </row>
    <row r="93" spans="15:49" ht="18" customHeight="1">
      <c r="O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W93" s="31">
        <v>15</v>
      </c>
    </row>
    <row r="94" spans="15:41" ht="18" customHeight="1">
      <c r="O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5:47" ht="18" customHeight="1">
      <c r="O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S95" s="55"/>
      <c r="AT95" s="55"/>
      <c r="AU95" s="55"/>
    </row>
    <row r="96" spans="1:49" s="55" customFormat="1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W96" s="1"/>
    </row>
    <row r="97" spans="1:49" s="55" customFormat="1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W97" s="1"/>
    </row>
    <row r="98" spans="1:49" s="55" customFormat="1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W98" s="1"/>
    </row>
    <row r="99" spans="15:41" ht="18" customHeight="1">
      <c r="O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5:41" ht="18" customHeight="1">
      <c r="O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5:41" ht="18" customHeight="1">
      <c r="O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5:41" ht="18" customHeight="1" thickBot="1">
      <c r="O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5:49" ht="18" customHeight="1">
      <c r="O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W103" s="25">
        <v>1</v>
      </c>
    </row>
    <row r="104" spans="15:49" ht="18" customHeight="1">
      <c r="O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W104" s="33">
        <v>2</v>
      </c>
    </row>
    <row r="105" spans="15:49" ht="18" customHeight="1">
      <c r="O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W105" s="34">
        <v>3</v>
      </c>
    </row>
    <row r="106" spans="15:49" ht="18" customHeight="1">
      <c r="O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W106" s="31">
        <v>4</v>
      </c>
    </row>
    <row r="107" spans="15:49" ht="18" customHeight="1">
      <c r="O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W107" s="31">
        <v>5</v>
      </c>
    </row>
    <row r="108" spans="15:49" ht="18" customHeight="1">
      <c r="O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W108" s="31">
        <v>6</v>
      </c>
    </row>
    <row r="109" ht="18" customHeight="1">
      <c r="AW109" s="31">
        <v>7</v>
      </c>
    </row>
    <row r="110" ht="18" customHeight="1">
      <c r="AW110" s="31">
        <v>8</v>
      </c>
    </row>
    <row r="111" ht="18" customHeight="1">
      <c r="AW111" s="31">
        <v>9</v>
      </c>
    </row>
    <row r="112" ht="18" customHeight="1">
      <c r="AW112" s="31">
        <v>10</v>
      </c>
    </row>
    <row r="113" ht="18" customHeight="1">
      <c r="AW113" s="31">
        <v>11</v>
      </c>
    </row>
    <row r="114" ht="18" customHeight="1">
      <c r="AW114" s="31">
        <v>12</v>
      </c>
    </row>
    <row r="115" ht="18" customHeight="1">
      <c r="AW115" s="31">
        <v>13</v>
      </c>
    </row>
    <row r="116" ht="18" customHeight="1">
      <c r="AW116" s="31">
        <v>14</v>
      </c>
    </row>
    <row r="117" ht="18" customHeight="1">
      <c r="AW117" s="31">
        <v>15</v>
      </c>
    </row>
    <row r="118" ht="18" customHeight="1">
      <c r="AW118" s="31">
        <v>16</v>
      </c>
    </row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</sheetData>
  <sheetProtection selectLockedCells="1" selectUnlockedCells="1"/>
  <mergeCells count="72">
    <mergeCell ref="E54:J54"/>
    <mergeCell ref="D69:D72"/>
    <mergeCell ref="AF20:AL20"/>
    <mergeCell ref="R2:AA2"/>
    <mergeCell ref="AB2:AR2"/>
    <mergeCell ref="V3:AH3"/>
    <mergeCell ref="E5:I6"/>
    <mergeCell ref="B2:L3"/>
    <mergeCell ref="N2:Q3"/>
    <mergeCell ref="B9:D10"/>
    <mergeCell ref="B11:D12"/>
    <mergeCell ref="E7:I12"/>
    <mergeCell ref="J7:L8"/>
    <mergeCell ref="S25:S26"/>
    <mergeCell ref="T25:U25"/>
    <mergeCell ref="F19:F20"/>
    <mergeCell ref="R25:R26"/>
    <mergeCell ref="Q25:Q26"/>
    <mergeCell ref="B17:F18"/>
    <mergeCell ref="J9:L12"/>
    <mergeCell ref="V25:AO25"/>
    <mergeCell ref="G40:L40"/>
    <mergeCell ref="AP25:AR25"/>
    <mergeCell ref="AF37:AL37"/>
    <mergeCell ref="AF38:AL38"/>
    <mergeCell ref="N40:P41"/>
    <mergeCell ref="R41:U41"/>
    <mergeCell ref="B14:L15"/>
    <mergeCell ref="B19:C20"/>
    <mergeCell ref="D19:D20"/>
    <mergeCell ref="E19:E20"/>
    <mergeCell ref="AP41:AR41"/>
    <mergeCell ref="N42:N43"/>
    <mergeCell ref="O42:O43"/>
    <mergeCell ref="P42:P43"/>
    <mergeCell ref="Q42:Q43"/>
    <mergeCell ref="R42:R43"/>
    <mergeCell ref="S42:S43"/>
    <mergeCell ref="T42:U42"/>
    <mergeCell ref="AP42:AR42"/>
    <mergeCell ref="AF53:AL53"/>
    <mergeCell ref="AP7:AR7"/>
    <mergeCell ref="N5:P6"/>
    <mergeCell ref="R6:U6"/>
    <mergeCell ref="AP6:AR6"/>
    <mergeCell ref="N7:N8"/>
    <mergeCell ref="O7:O8"/>
    <mergeCell ref="P7:P8"/>
    <mergeCell ref="AP24:AR24"/>
    <mergeCell ref="Q7:Q8"/>
    <mergeCell ref="R7:R8"/>
    <mergeCell ref="V7:AO7"/>
    <mergeCell ref="AF21:AL21"/>
    <mergeCell ref="S7:S8"/>
    <mergeCell ref="T7:U7"/>
    <mergeCell ref="AF54:AL54"/>
    <mergeCell ref="N23:P24"/>
    <mergeCell ref="R24:U24"/>
    <mergeCell ref="N25:N26"/>
    <mergeCell ref="O25:O26"/>
    <mergeCell ref="P25:P26"/>
    <mergeCell ref="V42:AO42"/>
    <mergeCell ref="B38:F39"/>
    <mergeCell ref="B40:C41"/>
    <mergeCell ref="G19:L19"/>
    <mergeCell ref="B51:L51"/>
    <mergeCell ref="B52:L52"/>
    <mergeCell ref="B50:L50"/>
    <mergeCell ref="B49:L49"/>
    <mergeCell ref="D40:D41"/>
    <mergeCell ref="E40:E41"/>
    <mergeCell ref="F40:F4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3"/>
  <ignoredErrors>
    <ignoredError sqref="V51:AF52 V44:AF50 V27:AF36 V9:AF19" formulaRange="1"/>
    <ignoredError sqref="E2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zoomScalePageLayoutView="0" workbookViewId="0" topLeftCell="A64">
      <selection activeCell="B80" sqref="B80"/>
    </sheetView>
  </sheetViews>
  <sheetFormatPr defaultColWidth="11.421875" defaultRowHeight="12.75"/>
  <cols>
    <col min="1" max="1" width="3.7109375" style="54" customWidth="1"/>
    <col min="2" max="2" width="132.57421875" style="54" customWidth="1"/>
    <col min="3" max="3" width="3.7109375" style="54" customWidth="1"/>
    <col min="4" max="4" width="15.00390625" style="54" bestFit="1" customWidth="1"/>
    <col min="5" max="5" width="17.57421875" style="54" bestFit="1" customWidth="1"/>
    <col min="6" max="6" width="19.8515625" style="54" bestFit="1" customWidth="1"/>
    <col min="7" max="7" width="15.28125" style="54" bestFit="1" customWidth="1"/>
    <col min="8" max="16384" width="11.421875" style="54" customWidth="1"/>
  </cols>
  <sheetData>
    <row r="2" spans="2:7" s="59" customFormat="1" ht="23.25">
      <c r="B2" s="91" t="s">
        <v>92</v>
      </c>
      <c r="D2" s="220" t="s">
        <v>101</v>
      </c>
      <c r="E2" s="220"/>
      <c r="F2" s="220"/>
      <c r="G2" s="220"/>
    </row>
    <row r="3" spans="4:7" ht="12.75">
      <c r="D3" s="217" t="s">
        <v>137</v>
      </c>
      <c r="E3" s="217"/>
      <c r="F3" s="217" t="s">
        <v>136</v>
      </c>
      <c r="G3" s="217"/>
    </row>
    <row r="4" spans="2:7" ht="12.75">
      <c r="B4" s="60" t="s">
        <v>168</v>
      </c>
      <c r="D4" s="63" t="s">
        <v>102</v>
      </c>
      <c r="E4" s="63" t="s">
        <v>129</v>
      </c>
      <c r="F4" s="218" t="s">
        <v>149</v>
      </c>
      <c r="G4" s="219"/>
    </row>
    <row r="5" ht="12.75">
      <c r="B5" s="60" t="s">
        <v>93</v>
      </c>
    </row>
    <row r="6" spans="2:7" ht="12.75">
      <c r="B6" s="60" t="s">
        <v>94</v>
      </c>
      <c r="D6" s="63" t="s">
        <v>105</v>
      </c>
      <c r="E6" s="63" t="s">
        <v>111</v>
      </c>
      <c r="F6" s="63" t="s">
        <v>116</v>
      </c>
      <c r="G6" s="63" t="s">
        <v>146</v>
      </c>
    </row>
    <row r="7" spans="2:7" ht="12.75">
      <c r="B7" s="60"/>
      <c r="D7" s="63" t="s">
        <v>103</v>
      </c>
      <c r="E7" s="63" t="s">
        <v>122</v>
      </c>
      <c r="G7" s="63" t="s">
        <v>147</v>
      </c>
    </row>
    <row r="8" spans="1:7" ht="12.75">
      <c r="A8" s="61" t="s">
        <v>41</v>
      </c>
      <c r="B8" s="62" t="s">
        <v>42</v>
      </c>
      <c r="D8" s="63" t="s">
        <v>106</v>
      </c>
      <c r="E8" s="63" t="s">
        <v>39</v>
      </c>
      <c r="F8" s="63" t="s">
        <v>125</v>
      </c>
      <c r="G8" s="63" t="s">
        <v>148</v>
      </c>
    </row>
    <row r="9" spans="2:7" ht="12.75">
      <c r="B9" s="60"/>
      <c r="D9" s="63" t="s">
        <v>108</v>
      </c>
      <c r="E9" s="63" t="s">
        <v>112</v>
      </c>
      <c r="F9" s="63" t="s">
        <v>114</v>
      </c>
      <c r="G9" s="63" t="s">
        <v>150</v>
      </c>
    </row>
    <row r="10" spans="1:7" ht="12.75">
      <c r="A10" s="61" t="s">
        <v>43</v>
      </c>
      <c r="B10" s="62" t="s">
        <v>155</v>
      </c>
      <c r="D10" s="63" t="s">
        <v>107</v>
      </c>
      <c r="E10" s="63" t="s">
        <v>115</v>
      </c>
      <c r="F10" s="63" t="s">
        <v>110</v>
      </c>
      <c r="G10" s="63" t="s">
        <v>170</v>
      </c>
    </row>
    <row r="11" spans="2:6" ht="12.75">
      <c r="B11" s="62"/>
      <c r="D11" s="63" t="s">
        <v>126</v>
      </c>
      <c r="E11" s="63" t="s">
        <v>127</v>
      </c>
      <c r="F11" s="63" t="s">
        <v>109</v>
      </c>
    </row>
    <row r="12" spans="2:6" ht="12.75">
      <c r="B12" s="60" t="s">
        <v>156</v>
      </c>
      <c r="D12" s="63" t="s">
        <v>130</v>
      </c>
      <c r="E12" s="63" t="s">
        <v>128</v>
      </c>
      <c r="F12" s="63" t="s">
        <v>118</v>
      </c>
    </row>
    <row r="13" spans="2:6" ht="12.75">
      <c r="B13" s="60" t="s">
        <v>95</v>
      </c>
      <c r="D13" s="63" t="s">
        <v>131</v>
      </c>
      <c r="E13" s="63" t="s">
        <v>132</v>
      </c>
      <c r="F13" s="63" t="s">
        <v>120</v>
      </c>
    </row>
    <row r="14" spans="2:6" ht="12.75">
      <c r="B14" s="60" t="s">
        <v>96</v>
      </c>
      <c r="E14" s="63" t="s">
        <v>104</v>
      </c>
      <c r="F14" s="63" t="s">
        <v>142</v>
      </c>
    </row>
    <row r="15" spans="2:6" ht="12.75">
      <c r="B15" s="90" t="s">
        <v>158</v>
      </c>
      <c r="F15" s="63" t="s">
        <v>123</v>
      </c>
    </row>
    <row r="16" spans="2:6" ht="12.75">
      <c r="B16" s="90" t="s">
        <v>157</v>
      </c>
      <c r="F16" s="63" t="s">
        <v>113</v>
      </c>
    </row>
    <row r="17" spans="2:6" ht="12.75">
      <c r="B17" s="60"/>
      <c r="F17" s="63" t="s">
        <v>121</v>
      </c>
    </row>
    <row r="18" spans="1:6" ht="12.75">
      <c r="A18" s="54" t="s">
        <v>44</v>
      </c>
      <c r="B18" s="60" t="s">
        <v>164</v>
      </c>
      <c r="F18" s="63" t="s">
        <v>117</v>
      </c>
    </row>
    <row r="19" spans="1:6" ht="12.75">
      <c r="A19" s="63"/>
      <c r="B19" s="60" t="s">
        <v>45</v>
      </c>
      <c r="F19" s="63" t="s">
        <v>119</v>
      </c>
    </row>
    <row r="20" spans="1:6" ht="12.75">
      <c r="A20" s="63"/>
      <c r="B20" s="62"/>
      <c r="F20" s="63" t="s">
        <v>143</v>
      </c>
    </row>
    <row r="21" spans="1:6" ht="12.75">
      <c r="A21" s="63" t="s">
        <v>46</v>
      </c>
      <c r="B21" s="60" t="s">
        <v>47</v>
      </c>
      <c r="F21" s="63" t="s">
        <v>144</v>
      </c>
    </row>
    <row r="22" spans="2:6" ht="12.75">
      <c r="B22" s="60" t="s">
        <v>159</v>
      </c>
      <c r="F22" s="63" t="s">
        <v>138</v>
      </c>
    </row>
    <row r="23" spans="2:6" ht="12.75">
      <c r="B23" s="60" t="s">
        <v>97</v>
      </c>
      <c r="F23" s="63" t="s">
        <v>145</v>
      </c>
    </row>
    <row r="24" spans="1:6" ht="12.75">
      <c r="A24" s="63"/>
      <c r="B24" s="60" t="s">
        <v>48</v>
      </c>
      <c r="F24" s="63" t="s">
        <v>124</v>
      </c>
    </row>
    <row r="25" spans="1:6" ht="12.75">
      <c r="A25" s="63"/>
      <c r="B25" s="60"/>
      <c r="F25" s="63"/>
    </row>
    <row r="26" spans="1:7" ht="12.75">
      <c r="A26" s="63" t="s">
        <v>49</v>
      </c>
      <c r="B26" s="60" t="s">
        <v>50</v>
      </c>
      <c r="D26" s="218" t="s">
        <v>169</v>
      </c>
      <c r="E26" s="219"/>
      <c r="F26" s="219"/>
      <c r="G26" s="219"/>
    </row>
    <row r="27" spans="1:2" ht="12.75">
      <c r="A27" s="63"/>
      <c r="B27" s="60"/>
    </row>
    <row r="28" spans="1:2" ht="12.75">
      <c r="A28" s="63" t="s">
        <v>51</v>
      </c>
      <c r="B28" s="60" t="s">
        <v>167</v>
      </c>
    </row>
    <row r="29" spans="1:2" ht="12.75">
      <c r="A29" s="63"/>
      <c r="B29" s="60"/>
    </row>
    <row r="30" spans="1:2" ht="12.75">
      <c r="A30" s="63" t="s">
        <v>52</v>
      </c>
      <c r="B30" s="60" t="s">
        <v>53</v>
      </c>
    </row>
    <row r="31" spans="1:2" ht="12.75">
      <c r="A31" s="63"/>
      <c r="B31" s="62"/>
    </row>
    <row r="32" spans="1:2" ht="12.75">
      <c r="A32" s="63" t="s">
        <v>54</v>
      </c>
      <c r="B32" s="60" t="s">
        <v>165</v>
      </c>
    </row>
    <row r="33" spans="1:2" ht="12.75">
      <c r="A33" s="63"/>
      <c r="B33" s="62"/>
    </row>
    <row r="34" spans="1:2" ht="12.75">
      <c r="A34" s="63" t="s">
        <v>55</v>
      </c>
      <c r="B34" s="60" t="s">
        <v>134</v>
      </c>
    </row>
    <row r="35" ht="12.75">
      <c r="B35" s="60" t="s">
        <v>56</v>
      </c>
    </row>
    <row r="36" ht="12.75">
      <c r="B36" s="60" t="s">
        <v>133</v>
      </c>
    </row>
    <row r="37" ht="12.75">
      <c r="B37" s="60" t="s">
        <v>57</v>
      </c>
    </row>
    <row r="38" ht="12.75">
      <c r="B38" s="60" t="s">
        <v>58</v>
      </c>
    </row>
    <row r="39" ht="12.75">
      <c r="B39" s="62"/>
    </row>
    <row r="40" spans="1:2" ht="12.75">
      <c r="A40" s="61" t="s">
        <v>59</v>
      </c>
      <c r="B40" s="62" t="s">
        <v>60</v>
      </c>
    </row>
    <row r="41" spans="1:2" ht="12.75">
      <c r="A41" s="61"/>
      <c r="B41" s="62"/>
    </row>
    <row r="42" spans="1:2" ht="12.75">
      <c r="A42" s="63" t="s">
        <v>44</v>
      </c>
      <c r="B42" s="60" t="s">
        <v>160</v>
      </c>
    </row>
    <row r="43" spans="1:2" ht="12.75">
      <c r="A43" s="63"/>
      <c r="B43" s="62"/>
    </row>
    <row r="44" spans="1:2" ht="12.75">
      <c r="A44" s="63" t="s">
        <v>46</v>
      </c>
      <c r="B44" s="60" t="s">
        <v>135</v>
      </c>
    </row>
    <row r="45" spans="1:2" ht="12.75">
      <c r="A45" s="63"/>
      <c r="B45" s="62"/>
    </row>
    <row r="46" spans="1:2" ht="12.75">
      <c r="A46" s="63" t="s">
        <v>49</v>
      </c>
      <c r="B46" s="60" t="s">
        <v>61</v>
      </c>
    </row>
    <row r="47" spans="1:2" ht="12.75">
      <c r="A47" s="63"/>
      <c r="B47" s="62"/>
    </row>
    <row r="48" spans="1:2" ht="12.75">
      <c r="A48" s="61" t="s">
        <v>62</v>
      </c>
      <c r="B48" s="62" t="s">
        <v>63</v>
      </c>
    </row>
    <row r="49" spans="1:2" ht="12.75">
      <c r="A49" s="61"/>
      <c r="B49" s="62"/>
    </row>
    <row r="50" spans="1:2" ht="12.75">
      <c r="A50" s="63" t="s">
        <v>44</v>
      </c>
      <c r="B50" s="60" t="s">
        <v>151</v>
      </c>
    </row>
    <row r="51" spans="1:2" ht="12.75">
      <c r="A51" s="63"/>
      <c r="B51" s="62"/>
    </row>
    <row r="52" spans="1:2" ht="12.75">
      <c r="A52" s="63" t="s">
        <v>46</v>
      </c>
      <c r="B52" s="60" t="s">
        <v>152</v>
      </c>
    </row>
    <row r="53" ht="12.75">
      <c r="B53" s="60" t="s">
        <v>64</v>
      </c>
    </row>
    <row r="54" ht="12.75">
      <c r="B54" s="62"/>
    </row>
    <row r="55" spans="1:2" ht="12.75">
      <c r="A55" s="63" t="s">
        <v>49</v>
      </c>
      <c r="B55" s="60" t="s">
        <v>65</v>
      </c>
    </row>
    <row r="56" spans="1:2" ht="12.75">
      <c r="A56" s="63"/>
      <c r="B56" s="62"/>
    </row>
    <row r="57" spans="1:2" ht="12.75">
      <c r="A57" s="63" t="s">
        <v>51</v>
      </c>
      <c r="B57" s="60" t="s">
        <v>66</v>
      </c>
    </row>
    <row r="58" ht="12.75">
      <c r="B58" s="60"/>
    </row>
    <row r="59" spans="1:2" ht="12.75" customHeight="1">
      <c r="A59" s="61" t="s">
        <v>67</v>
      </c>
      <c r="B59" s="62" t="s">
        <v>68</v>
      </c>
    </row>
    <row r="60" spans="1:2" ht="12.75" customHeight="1">
      <c r="A60" s="61"/>
      <c r="B60" s="62"/>
    </row>
    <row r="61" spans="1:2" ht="12.75">
      <c r="A61" s="63" t="s">
        <v>44</v>
      </c>
      <c r="B61" s="60" t="s">
        <v>69</v>
      </c>
    </row>
    <row r="62" spans="1:2" ht="12.75">
      <c r="A62" s="63"/>
      <c r="B62" s="60"/>
    </row>
    <row r="63" spans="1:2" ht="12.75">
      <c r="A63" s="63" t="s">
        <v>46</v>
      </c>
      <c r="B63" s="60" t="s">
        <v>70</v>
      </c>
    </row>
    <row r="64" ht="12.75">
      <c r="B64" s="60" t="s">
        <v>71</v>
      </c>
    </row>
    <row r="65" ht="12.75">
      <c r="B65" s="60" t="s">
        <v>72</v>
      </c>
    </row>
    <row r="66" ht="12.75">
      <c r="B66" s="62"/>
    </row>
    <row r="67" spans="1:2" ht="12.75">
      <c r="A67" s="63" t="s">
        <v>49</v>
      </c>
      <c r="B67" s="60" t="s">
        <v>73</v>
      </c>
    </row>
    <row r="68" ht="12.75">
      <c r="B68" s="60" t="s">
        <v>74</v>
      </c>
    </row>
    <row r="69" spans="1:2" ht="12.75">
      <c r="A69" s="63"/>
      <c r="B69" s="60" t="s">
        <v>75</v>
      </c>
    </row>
    <row r="70" ht="12.75">
      <c r="B70" s="62" t="s">
        <v>76</v>
      </c>
    </row>
    <row r="71" ht="12.75">
      <c r="B71" s="62" t="s">
        <v>77</v>
      </c>
    </row>
    <row r="72" ht="12.75">
      <c r="B72" s="62"/>
    </row>
    <row r="73" spans="1:2" s="87" customFormat="1" ht="12.75">
      <c r="A73" s="87" t="s">
        <v>51</v>
      </c>
      <c r="B73" s="88" t="s">
        <v>163</v>
      </c>
    </row>
    <row r="74" s="87" customFormat="1" ht="12.75">
      <c r="B74" s="88" t="s">
        <v>161</v>
      </c>
    </row>
    <row r="75" s="89" customFormat="1" ht="12.75">
      <c r="B75" s="88" t="s">
        <v>166</v>
      </c>
    </row>
    <row r="76" s="89" customFormat="1" ht="12.75">
      <c r="B76" s="88" t="s">
        <v>162</v>
      </c>
    </row>
    <row r="77" s="61" customFormat="1" ht="12.75">
      <c r="B77" s="62"/>
    </row>
    <row r="78" spans="1:2" ht="12.75" customHeight="1">
      <c r="A78" s="61" t="s">
        <v>98</v>
      </c>
      <c r="B78" s="62" t="s">
        <v>187</v>
      </c>
    </row>
    <row r="79" ht="12.75">
      <c r="B79" s="60"/>
    </row>
    <row r="80" spans="1:2" ht="12.75">
      <c r="A80" s="63" t="s">
        <v>44</v>
      </c>
      <c r="B80" s="60" t="s">
        <v>188</v>
      </c>
    </row>
    <row r="81" spans="1:2" ht="12.75">
      <c r="A81" s="63" t="s">
        <v>46</v>
      </c>
      <c r="B81" s="60" t="s">
        <v>189</v>
      </c>
    </row>
    <row r="82" ht="12.75">
      <c r="B82" s="60"/>
    </row>
    <row r="83" ht="12.75">
      <c r="B83" s="62" t="s">
        <v>99</v>
      </c>
    </row>
    <row r="84" ht="12.75">
      <c r="B84" s="60" t="s">
        <v>100</v>
      </c>
    </row>
    <row r="85" ht="12.75">
      <c r="B85" s="60"/>
    </row>
    <row r="86" ht="15.75">
      <c r="B86" s="64" t="s">
        <v>78</v>
      </c>
    </row>
    <row r="87" ht="12.75">
      <c r="B87" s="62" t="s">
        <v>79</v>
      </c>
    </row>
    <row r="88" ht="15.75">
      <c r="B88" s="64" t="s">
        <v>80</v>
      </c>
    </row>
    <row r="89" ht="12.75">
      <c r="B89" s="62" t="s">
        <v>81</v>
      </c>
    </row>
    <row r="90" ht="12.75">
      <c r="B90" s="60" t="s">
        <v>82</v>
      </c>
    </row>
    <row r="91" ht="12.75">
      <c r="B91" s="60" t="s">
        <v>83</v>
      </c>
    </row>
    <row r="92" ht="12.75">
      <c r="B92" s="60" t="s">
        <v>84</v>
      </c>
    </row>
    <row r="93" ht="15.75">
      <c r="B93" s="64" t="s">
        <v>85</v>
      </c>
    </row>
    <row r="94" ht="12.75">
      <c r="B94" s="62" t="s">
        <v>86</v>
      </c>
    </row>
    <row r="95" ht="12.75">
      <c r="B95" s="62" t="s">
        <v>153</v>
      </c>
    </row>
    <row r="96" ht="12.75">
      <c r="B96" s="62" t="s">
        <v>154</v>
      </c>
    </row>
  </sheetData>
  <sheetProtection selectLockedCells="1" selectUnlockedCells="1"/>
  <mergeCells count="5">
    <mergeCell ref="D3:E3"/>
    <mergeCell ref="F3:G3"/>
    <mergeCell ref="F4:G4"/>
    <mergeCell ref="D2:G2"/>
    <mergeCell ref="D26:G26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>DIETER</cp:lastModifiedBy>
  <dcterms:created xsi:type="dcterms:W3CDTF">2013-12-15T06:50:14Z</dcterms:created>
  <dcterms:modified xsi:type="dcterms:W3CDTF">2014-12-22T06:30:39Z</dcterms:modified>
  <cp:category/>
  <cp:version/>
  <cp:contentType/>
  <cp:contentStatus/>
</cp:coreProperties>
</file>