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903" activeTab="0"/>
  </bookViews>
  <sheets>
    <sheet name="SA PLP 1_24" sheetId="1" r:id="rId1"/>
    <sheet name="Eingabe" sheetId="2" r:id="rId2"/>
  </sheets>
  <definedNames>
    <definedName name="_xlnm.Print_Area" localSheetId="1">'Eingabe'!$A$1:$L$55</definedName>
    <definedName name="_xlnm.Print_Area" localSheetId="0">'SA PLP 1_24'!$A$1:$AV$53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2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R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2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26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2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27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R3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8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N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6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1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13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22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C2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24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C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25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C2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C26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C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7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N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28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N3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N3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2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N2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3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R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R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1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R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R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R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1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R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R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C15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3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N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C3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R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N1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N3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3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<sst xmlns="http://schemas.openxmlformats.org/spreadsheetml/2006/main" count="297" uniqueCount="81">
  <si>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</si>
  <si>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</si>
  <si>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</si>
  <si>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</si>
  <si>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</si>
  <si>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</si>
  <si>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</si>
  <si>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</si>
  <si>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</si>
  <si>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</si>
  <si>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</si>
  <si>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</si>
  <si>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</si>
  <si>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</si>
  <si>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</si>
  <si>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</si>
  <si>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</si>
  <si>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</si>
  <si>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</si>
  <si>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</si>
  <si>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</si>
  <si>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</si>
  <si>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</si>
  <si>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</si>
  <si>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</si>
  <si>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</si>
  <si>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</si>
  <si>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</si>
  <si>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</si>
  <si>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</si>
  <si>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</si>
  <si>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</si>
  <si>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</si>
  <si>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</si>
  <si>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</si>
  <si>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</si>
  <si>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</si>
  <si>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</si>
  <si>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</si>
  <si>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</si>
  <si>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</si>
  <si>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</si>
  <si>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</si>
  <si>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</si>
  <si>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</si>
  <si>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</si>
  <si>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</si>
  <si>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</si>
  <si>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</si>
  <si>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</si>
  <si>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</si>
  <si>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</si>
  <si>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</si>
  <si>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</si>
  <si>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</si>
  <si>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</si>
  <si>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</si>
  <si>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</si>
  <si>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</si>
  <si>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</si>
  <si>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</si>
  <si>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</si>
  <si>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</si>
  <si>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</si>
  <si>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</si>
  <si>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</si>
  <si>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►neu</t>
  </si>
  <si>
    <t>R./L.</t>
  </si>
  <si>
    <t>FahrerIn</t>
  </si>
  <si>
    <t>Gesamt- punkte</t>
  </si>
  <si>
    <t>Punkte- Streicher</t>
  </si>
  <si>
    <t>Spur</t>
  </si>
  <si>
    <t xml:space="preserve">Slot Angels                  PLP Day and Night                                   2014                                                      </t>
  </si>
  <si>
    <t>▼1</t>
  </si>
  <si>
    <t>Punktevergabe: 25, 20, 15, 12, 11, 10, 9, 8, 7, 6, 5, 4, 3, 2, (+), 1</t>
  </si>
  <si>
    <t>Punktevergabe: 25, 20, 15, 12, 11, 10, 9, 8, 7, 6, 5, 4, 3, 2, 1, (+2)</t>
  </si>
  <si>
    <t>▲1</t>
  </si>
  <si>
    <t>Gerlinde</t>
  </si>
  <si>
    <t>Milanollo Th.</t>
  </si>
  <si>
    <t>MilanolloTh.</t>
  </si>
  <si>
    <t>▼2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</si>
</sst>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/mm/yy;@"/>
    <numFmt numFmtId="171" formatCode="0.000"/>
    <numFmt numFmtId="172" formatCode="0.0000"/>
    <numFmt numFmtId="173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36"/>
      <name val="Verdana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Verdana"/>
      <family val="2"/>
    </font>
    <font>
      <b/>
      <sz val="14"/>
      <color indexed="14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Verdana"/>
      <family val="2"/>
    </font>
    <font>
      <b/>
      <sz val="14"/>
      <color rgb="FFFF0066"/>
      <name val="Verdana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13"/>
      </patternFill>
    </fill>
    <fill>
      <patternFill patternType="gray0625">
        <bgColor indexed="22"/>
      </patternFill>
    </fill>
    <fill>
      <patternFill patternType="gray0625">
        <bgColor indexed="52"/>
      </patternFill>
    </fill>
    <fill>
      <patternFill patternType="solid">
        <fgColor indexed="52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0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22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35" borderId="11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9" borderId="13" xfId="0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170" fontId="3" fillId="38" borderId="14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vertical="center"/>
    </xf>
    <xf numFmtId="2" fontId="16" fillId="38" borderId="10" xfId="0" applyNumberFormat="1" applyFont="1" applyFill="1" applyBorder="1" applyAlignment="1">
      <alignment horizontal="center" vertical="center"/>
    </xf>
    <xf numFmtId="1" fontId="17" fillId="38" borderId="10" xfId="0" applyNumberFormat="1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3" borderId="10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1" fontId="17" fillId="43" borderId="10" xfId="0" applyNumberFormat="1" applyFont="1" applyFill="1" applyBorder="1" applyAlignment="1">
      <alignment horizontal="center" vertical="center"/>
    </xf>
    <xf numFmtId="2" fontId="17" fillId="4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2" fontId="16" fillId="44" borderId="10" xfId="0" applyNumberFormat="1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1" fontId="19" fillId="0" borderId="10" xfId="45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1" fontId="19" fillId="0" borderId="11" xfId="45" applyNumberFormat="1" applyFont="1" applyBorder="1" applyAlignment="1">
      <alignment horizontal="center" vertical="center" wrapText="1"/>
      <protection/>
    </xf>
    <xf numFmtId="49" fontId="16" fillId="33" borderId="12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2" fontId="17" fillId="43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/>
    </xf>
    <xf numFmtId="49" fontId="16" fillId="37" borderId="12" xfId="0" applyNumberFormat="1" applyFont="1" applyFill="1" applyBorder="1" applyAlignment="1">
      <alignment horizontal="center" vertical="center"/>
    </xf>
    <xf numFmtId="49" fontId="16" fillId="43" borderId="12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1" fontId="9" fillId="0" borderId="10" xfId="45" applyNumberFormat="1" applyFont="1" applyBorder="1" applyAlignment="1">
      <alignment horizontal="center" vertical="center" wrapText="1"/>
      <protection/>
    </xf>
    <xf numFmtId="171" fontId="9" fillId="0" borderId="11" xfId="4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6" fillId="38" borderId="16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2" fontId="23" fillId="33" borderId="10" xfId="45" applyNumberFormat="1" applyFont="1" applyFill="1" applyBorder="1" applyAlignment="1">
      <alignment horizontal="center" vertical="center"/>
      <protection/>
    </xf>
    <xf numFmtId="2" fontId="20" fillId="33" borderId="10" xfId="45" applyNumberFormat="1" applyFont="1" applyFill="1" applyBorder="1" applyAlignment="1">
      <alignment horizontal="center" vertical="center"/>
      <protection/>
    </xf>
    <xf numFmtId="2" fontId="22" fillId="33" borderId="10" xfId="45" applyNumberFormat="1" applyFont="1" applyFill="1" applyBorder="1" applyAlignment="1">
      <alignment horizontal="center" vertical="center"/>
      <protection/>
    </xf>
    <xf numFmtId="2" fontId="21" fillId="33" borderId="10" xfId="45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vertical="center"/>
    </xf>
    <xf numFmtId="171" fontId="11" fillId="33" borderId="10" xfId="0" applyNumberFormat="1" applyFont="1" applyFill="1" applyBorder="1" applyAlignment="1">
      <alignment vertical="center"/>
    </xf>
    <xf numFmtId="0" fontId="16" fillId="38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2" fontId="16" fillId="45" borderId="10" xfId="0" applyNumberFormat="1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vertical="center"/>
    </xf>
    <xf numFmtId="2" fontId="16" fillId="46" borderId="10" xfId="0" applyNumberFormat="1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left" vertical="center"/>
    </xf>
    <xf numFmtId="2" fontId="16" fillId="47" borderId="10" xfId="0" applyNumberFormat="1" applyFont="1" applyFill="1" applyBorder="1" applyAlignment="1">
      <alignment horizontal="center" vertical="center"/>
    </xf>
    <xf numFmtId="2" fontId="16" fillId="48" borderId="10" xfId="0" applyNumberFormat="1" applyFont="1" applyFill="1" applyBorder="1" applyAlignment="1">
      <alignment horizontal="center" vertical="center"/>
    </xf>
    <xf numFmtId="2" fontId="16" fillId="49" borderId="10" xfId="0" applyNumberFormat="1" applyFont="1" applyFill="1" applyBorder="1" applyAlignment="1">
      <alignment horizontal="center" vertical="center"/>
    </xf>
    <xf numFmtId="2" fontId="16" fillId="47" borderId="10" xfId="0" applyNumberFormat="1" applyFont="1" applyFill="1" applyBorder="1" applyAlignment="1">
      <alignment vertical="center"/>
    </xf>
    <xf numFmtId="2" fontId="16" fillId="50" borderId="10" xfId="0" applyNumberFormat="1" applyFont="1" applyFill="1" applyBorder="1" applyAlignment="1">
      <alignment horizontal="center" vertical="center"/>
    </xf>
    <xf numFmtId="2" fontId="16" fillId="51" borderId="10" xfId="0" applyNumberFormat="1" applyFont="1" applyFill="1" applyBorder="1" applyAlignment="1">
      <alignment horizontal="center" vertical="center"/>
    </xf>
    <xf numFmtId="0" fontId="16" fillId="51" borderId="16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left" vertical="center"/>
    </xf>
    <xf numFmtId="0" fontId="16" fillId="51" borderId="10" xfId="0" applyFont="1" applyFill="1" applyBorder="1" applyAlignment="1">
      <alignment vertical="center"/>
    </xf>
    <xf numFmtId="2" fontId="16" fillId="51" borderId="10" xfId="0" applyNumberFormat="1" applyFont="1" applyFill="1" applyBorder="1" applyAlignment="1">
      <alignment vertical="center"/>
    </xf>
    <xf numFmtId="1" fontId="17" fillId="51" borderId="10" xfId="0" applyNumberFormat="1" applyFont="1" applyFill="1" applyBorder="1" applyAlignment="1">
      <alignment horizontal="center" vertical="center"/>
    </xf>
    <xf numFmtId="2" fontId="16" fillId="46" borderId="10" xfId="0" applyNumberFormat="1" applyFont="1" applyFill="1" applyBorder="1" applyAlignment="1">
      <alignment vertical="center"/>
    </xf>
    <xf numFmtId="1" fontId="17" fillId="46" borderId="10" xfId="0" applyNumberFormat="1" applyFont="1" applyFill="1" applyBorder="1" applyAlignment="1">
      <alignment horizontal="center" vertical="center"/>
    </xf>
    <xf numFmtId="1" fontId="17" fillId="47" borderId="10" xfId="0" applyNumberFormat="1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horizontal="center" vertical="center"/>
    </xf>
    <xf numFmtId="0" fontId="18" fillId="47" borderId="10" xfId="0" applyFont="1" applyFill="1" applyBorder="1" applyAlignment="1">
      <alignment horizontal="center" vertical="center"/>
    </xf>
    <xf numFmtId="0" fontId="68" fillId="45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49" fontId="16" fillId="46" borderId="12" xfId="0" applyNumberFormat="1" applyFont="1" applyFill="1" applyBorder="1" applyAlignment="1">
      <alignment horizontal="center" vertical="center"/>
    </xf>
    <xf numFmtId="49" fontId="16" fillId="47" borderId="12" xfId="0" applyNumberFormat="1" applyFont="1" applyFill="1" applyBorder="1" applyAlignment="1">
      <alignment horizontal="center" vertical="center"/>
    </xf>
    <xf numFmtId="0" fontId="16" fillId="51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6" fillId="46" borderId="17" xfId="0" applyFont="1" applyFill="1" applyBorder="1" applyAlignment="1">
      <alignment horizontal="center" vertical="center"/>
    </xf>
    <xf numFmtId="0" fontId="16" fillId="47" borderId="12" xfId="0" applyFont="1" applyFill="1" applyBorder="1" applyAlignment="1">
      <alignment horizontal="center" vertical="center"/>
    </xf>
    <xf numFmtId="0" fontId="69" fillId="47" borderId="11" xfId="0" applyFont="1" applyFill="1" applyBorder="1" applyAlignment="1">
      <alignment horizontal="center" vertical="center"/>
    </xf>
    <xf numFmtId="0" fontId="69" fillId="45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16" fillId="43" borderId="16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47" borderId="10" xfId="0" applyFont="1" applyFill="1" applyBorder="1" applyAlignment="1">
      <alignment horizontal="center" vertical="center"/>
    </xf>
    <xf numFmtId="49" fontId="16" fillId="51" borderId="12" xfId="0" applyNumberFormat="1" applyFont="1" applyFill="1" applyBorder="1" applyAlignment="1">
      <alignment horizontal="center" vertical="center"/>
    </xf>
    <xf numFmtId="0" fontId="18" fillId="51" borderId="16" xfId="0" applyFont="1" applyFill="1" applyBorder="1" applyAlignment="1">
      <alignment horizontal="center" vertical="center"/>
    </xf>
    <xf numFmtId="0" fontId="69" fillId="51" borderId="18" xfId="0" applyFont="1" applyFill="1" applyBorder="1" applyAlignment="1">
      <alignment horizontal="center" vertical="center"/>
    </xf>
    <xf numFmtId="0" fontId="18" fillId="46" borderId="10" xfId="0" applyFont="1" applyFill="1" applyBorder="1" applyAlignment="1">
      <alignment horizontal="center" vertical="center"/>
    </xf>
    <xf numFmtId="0" fontId="69" fillId="46" borderId="11" xfId="0" applyFont="1" applyFill="1" applyBorder="1" applyAlignment="1">
      <alignment horizontal="center" vertical="center"/>
    </xf>
    <xf numFmtId="0" fontId="16" fillId="51" borderId="16" xfId="0" applyFont="1" applyFill="1" applyBorder="1" applyAlignment="1">
      <alignment vertical="center"/>
    </xf>
    <xf numFmtId="2" fontId="16" fillId="51" borderId="16" xfId="0" applyNumberFormat="1" applyFont="1" applyFill="1" applyBorder="1" applyAlignment="1">
      <alignment horizontal="center" vertical="center"/>
    </xf>
    <xf numFmtId="0" fontId="11" fillId="52" borderId="14" xfId="0" applyFont="1" applyFill="1" applyBorder="1" applyAlignment="1">
      <alignment horizontal="center" vertical="center"/>
    </xf>
    <xf numFmtId="0" fontId="11" fillId="52" borderId="10" xfId="0" applyFont="1" applyFill="1" applyBorder="1" applyAlignment="1">
      <alignment horizontal="center" vertical="center"/>
    </xf>
    <xf numFmtId="14" fontId="8" fillId="33" borderId="19" xfId="0" applyNumberFormat="1" applyFont="1" applyFill="1" applyBorder="1" applyAlignment="1">
      <alignment horizontal="center" vertical="center"/>
    </xf>
    <xf numFmtId="14" fontId="8" fillId="33" borderId="20" xfId="0" applyNumberFormat="1" applyFont="1" applyFill="1" applyBorder="1" applyAlignment="1">
      <alignment horizontal="center" vertical="center"/>
    </xf>
    <xf numFmtId="14" fontId="8" fillId="33" borderId="21" xfId="0" applyNumberFormat="1" applyFont="1" applyFill="1" applyBorder="1" applyAlignment="1">
      <alignment horizontal="center" vertical="center"/>
    </xf>
    <xf numFmtId="14" fontId="8" fillId="33" borderId="22" xfId="0" applyNumberFormat="1" applyFont="1" applyFill="1" applyBorder="1" applyAlignment="1">
      <alignment horizontal="center" vertical="center"/>
    </xf>
    <xf numFmtId="14" fontId="8" fillId="33" borderId="0" xfId="0" applyNumberFormat="1" applyFont="1" applyFill="1" applyBorder="1" applyAlignment="1">
      <alignment horizontal="center" vertical="center"/>
    </xf>
    <xf numFmtId="14" fontId="8" fillId="33" borderId="23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171" fontId="9" fillId="0" borderId="14" xfId="45" applyNumberFormat="1" applyFont="1" applyBorder="1" applyAlignment="1">
      <alignment horizontal="center" vertical="center" wrapText="1"/>
      <protection/>
    </xf>
    <xf numFmtId="171" fontId="9" fillId="0" borderId="15" xfId="45" applyNumberFormat="1" applyFont="1" applyBorder="1" applyAlignment="1">
      <alignment horizontal="center" vertical="center" wrapText="1"/>
      <protection/>
    </xf>
    <xf numFmtId="171" fontId="18" fillId="0" borderId="24" xfId="0" applyNumberFormat="1" applyFont="1" applyBorder="1" applyAlignment="1">
      <alignment horizontal="center" vertical="center"/>
    </xf>
    <xf numFmtId="171" fontId="18" fillId="0" borderId="25" xfId="0" applyNumberFormat="1" applyFont="1" applyBorder="1" applyAlignment="1">
      <alignment horizontal="center" vertical="center"/>
    </xf>
    <xf numFmtId="14" fontId="8" fillId="33" borderId="29" xfId="0" applyNumberFormat="1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14" fontId="8" fillId="33" borderId="31" xfId="0" applyNumberFormat="1" applyFont="1" applyFill="1" applyBorder="1" applyAlignment="1">
      <alignment horizontal="center" vertical="center"/>
    </xf>
    <xf numFmtId="0" fontId="11" fillId="52" borderId="32" xfId="0" applyFont="1" applyFill="1" applyBorder="1" applyAlignment="1">
      <alignment horizontal="center" vertical="center"/>
    </xf>
    <xf numFmtId="0" fontId="11" fillId="52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3" fillId="53" borderId="19" xfId="0" applyFont="1" applyFill="1" applyBorder="1" applyAlignment="1">
      <alignment horizontal="center" vertical="center"/>
    </xf>
    <xf numFmtId="0" fontId="13" fillId="53" borderId="33" xfId="0" applyFont="1" applyFill="1" applyBorder="1" applyAlignment="1">
      <alignment horizontal="center" vertical="center"/>
    </xf>
    <xf numFmtId="0" fontId="13" fillId="53" borderId="29" xfId="0" applyFont="1" applyFill="1" applyBorder="1" applyAlignment="1">
      <alignment horizontal="center" vertical="center"/>
    </xf>
    <xf numFmtId="0" fontId="13" fillId="53" borderId="34" xfId="0" applyFont="1" applyFill="1" applyBorder="1" applyAlignment="1">
      <alignment horizontal="center" vertical="center"/>
    </xf>
    <xf numFmtId="49" fontId="31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0" fontId="30" fillId="38" borderId="38" xfId="0" applyFont="1" applyFill="1" applyBorder="1" applyAlignment="1">
      <alignment horizontal="center" vertical="center"/>
    </xf>
    <xf numFmtId="0" fontId="30" fillId="38" borderId="39" xfId="0" applyFont="1" applyFill="1" applyBorder="1" applyAlignment="1">
      <alignment horizontal="center" vertical="center"/>
    </xf>
    <xf numFmtId="0" fontId="30" fillId="38" borderId="40" xfId="0" applyFont="1" applyFill="1" applyBorder="1" applyAlignment="1">
      <alignment horizontal="center" vertical="center"/>
    </xf>
    <xf numFmtId="0" fontId="25" fillId="43" borderId="38" xfId="0" applyFont="1" applyFill="1" applyBorder="1" applyAlignment="1">
      <alignment horizontal="center" vertical="center"/>
    </xf>
    <xf numFmtId="0" fontId="25" fillId="43" borderId="40" xfId="0" applyFont="1" applyFill="1" applyBorder="1" applyAlignment="1">
      <alignment horizontal="center" vertical="center"/>
    </xf>
    <xf numFmtId="0" fontId="16" fillId="53" borderId="41" xfId="0" applyFont="1" applyFill="1" applyBorder="1" applyAlignment="1">
      <alignment horizontal="center" vertical="center"/>
    </xf>
    <xf numFmtId="0" fontId="16" fillId="53" borderId="42" xfId="0" applyFont="1" applyFill="1" applyBorder="1" applyAlignment="1">
      <alignment horizontal="center" vertical="center"/>
    </xf>
    <xf numFmtId="0" fontId="16" fillId="53" borderId="43" xfId="0" applyFont="1" applyFill="1" applyBorder="1" applyAlignment="1">
      <alignment horizontal="center" vertical="center"/>
    </xf>
    <xf numFmtId="170" fontId="14" fillId="53" borderId="32" xfId="0" applyNumberFormat="1" applyFont="1" applyFill="1" applyBorder="1" applyAlignment="1">
      <alignment horizontal="center" vertical="center" wrapText="1"/>
    </xf>
    <xf numFmtId="170" fontId="14" fillId="53" borderId="44" xfId="0" applyNumberFormat="1" applyFont="1" applyFill="1" applyBorder="1" applyAlignment="1">
      <alignment horizontal="center" vertical="center" wrapText="1"/>
    </xf>
    <xf numFmtId="0" fontId="13" fillId="53" borderId="32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>
      <alignment horizontal="center" vertical="center" wrapText="1"/>
    </xf>
    <xf numFmtId="49" fontId="13" fillId="53" borderId="32" xfId="0" applyNumberFormat="1" applyFont="1" applyFill="1" applyBorder="1" applyAlignment="1">
      <alignment horizontal="center" vertical="center" wrapText="1"/>
    </xf>
    <xf numFmtId="49" fontId="13" fillId="53" borderId="44" xfId="0" applyNumberFormat="1" applyFont="1" applyFill="1" applyBorder="1" applyAlignment="1">
      <alignment horizontal="center" vertical="center" wrapText="1"/>
    </xf>
    <xf numFmtId="0" fontId="13" fillId="53" borderId="45" xfId="0" applyFont="1" applyFill="1" applyBorder="1" applyAlignment="1">
      <alignment horizontal="center" vertical="center"/>
    </xf>
    <xf numFmtId="0" fontId="13" fillId="53" borderId="46" xfId="0" applyFont="1" applyFill="1" applyBorder="1" applyAlignment="1">
      <alignment horizontal="center" vertical="center"/>
    </xf>
    <xf numFmtId="0" fontId="13" fillId="53" borderId="32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170" fontId="13" fillId="33" borderId="10" xfId="0" applyNumberFormat="1" applyFont="1" applyFill="1" applyBorder="1" applyAlignment="1">
      <alignment horizontal="center" vertical="center" wrapText="1"/>
    </xf>
    <xf numFmtId="171" fontId="19" fillId="0" borderId="14" xfId="45" applyNumberFormat="1" applyFont="1" applyBorder="1" applyAlignment="1">
      <alignment horizontal="center" vertical="center" wrapText="1"/>
      <protection/>
    </xf>
    <xf numFmtId="171" fontId="19" fillId="0" borderId="15" xfId="45" applyNumberFormat="1" applyFont="1" applyBorder="1" applyAlignment="1">
      <alignment horizontal="center" vertical="center" wrapText="1"/>
      <protection/>
    </xf>
    <xf numFmtId="14" fontId="8" fillId="33" borderId="35" xfId="0" applyNumberFormat="1" applyFont="1" applyFill="1" applyBorder="1" applyAlignment="1">
      <alignment horizontal="center" vertical="center"/>
    </xf>
    <xf numFmtId="14" fontId="8" fillId="33" borderId="36" xfId="0" applyNumberFormat="1" applyFont="1" applyFill="1" applyBorder="1" applyAlignment="1">
      <alignment horizontal="center" vertical="center"/>
    </xf>
    <xf numFmtId="14" fontId="8" fillId="33" borderId="37" xfId="0" applyNumberFormat="1" applyFont="1" applyFill="1" applyBorder="1" applyAlignment="1">
      <alignment horizontal="center" vertical="center"/>
    </xf>
    <xf numFmtId="0" fontId="27" fillId="38" borderId="22" xfId="0" applyFont="1" applyFill="1" applyBorder="1" applyAlignment="1">
      <alignment horizontal="center" vertical="center"/>
    </xf>
    <xf numFmtId="0" fontId="27" fillId="38" borderId="0" xfId="0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center" vertical="center"/>
    </xf>
    <xf numFmtId="0" fontId="27" fillId="38" borderId="29" xfId="0" applyFont="1" applyFill="1" applyBorder="1" applyAlignment="1">
      <alignment horizontal="center" vertical="center"/>
    </xf>
    <xf numFmtId="0" fontId="27" fillId="38" borderId="30" xfId="0" applyFont="1" applyFill="1" applyBorder="1" applyAlignment="1">
      <alignment horizontal="center" vertical="center"/>
    </xf>
    <xf numFmtId="0" fontId="27" fillId="38" borderId="31" xfId="0" applyFont="1" applyFill="1" applyBorder="1" applyAlignment="1">
      <alignment horizontal="center" vertical="center"/>
    </xf>
    <xf numFmtId="0" fontId="29" fillId="43" borderId="22" xfId="0" applyFont="1" applyFill="1" applyBorder="1" applyAlignment="1">
      <alignment horizontal="center" vertical="center"/>
    </xf>
    <xf numFmtId="0" fontId="29" fillId="43" borderId="23" xfId="0" applyFont="1" applyFill="1" applyBorder="1" applyAlignment="1">
      <alignment horizontal="center" vertical="center"/>
    </xf>
    <xf numFmtId="0" fontId="29" fillId="43" borderId="29" xfId="0" applyFont="1" applyFill="1" applyBorder="1" applyAlignment="1">
      <alignment horizontal="center" vertical="center"/>
    </xf>
    <xf numFmtId="0" fontId="29" fillId="43" borderId="31" xfId="0" applyFont="1" applyFill="1" applyBorder="1" applyAlignment="1">
      <alignment horizontal="center" vertical="center"/>
    </xf>
    <xf numFmtId="0" fontId="32" fillId="37" borderId="47" xfId="0" applyFont="1" applyFill="1" applyBorder="1" applyAlignment="1">
      <alignment horizontal="center" vertical="center"/>
    </xf>
    <xf numFmtId="0" fontId="32" fillId="37" borderId="48" xfId="0" applyFont="1" applyFill="1" applyBorder="1" applyAlignment="1">
      <alignment horizontal="center" vertical="center"/>
    </xf>
    <xf numFmtId="0" fontId="32" fillId="38" borderId="47" xfId="0" applyFont="1" applyFill="1" applyBorder="1" applyAlignment="1">
      <alignment horizontal="center" vertical="center"/>
    </xf>
    <xf numFmtId="0" fontId="32" fillId="38" borderId="49" xfId="0" applyFont="1" applyFill="1" applyBorder="1" applyAlignment="1">
      <alignment horizontal="center" vertical="center"/>
    </xf>
    <xf numFmtId="0" fontId="32" fillId="38" borderId="48" xfId="0" applyFont="1" applyFill="1" applyBorder="1" applyAlignment="1">
      <alignment horizontal="center" vertical="center"/>
    </xf>
    <xf numFmtId="0" fontId="32" fillId="43" borderId="47" xfId="0" applyFont="1" applyFill="1" applyBorder="1" applyAlignment="1">
      <alignment horizontal="center" vertical="center"/>
    </xf>
    <xf numFmtId="0" fontId="32" fillId="43" borderId="48" xfId="0" applyFont="1" applyFill="1" applyBorder="1" applyAlignment="1">
      <alignment horizontal="center" vertical="center"/>
    </xf>
    <xf numFmtId="0" fontId="26" fillId="37" borderId="38" xfId="0" applyFont="1" applyFill="1" applyBorder="1" applyAlignment="1">
      <alignment horizontal="center" vertical="center"/>
    </xf>
    <xf numFmtId="0" fontId="26" fillId="37" borderId="40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23" xfId="0" applyFont="1" applyFill="1" applyBorder="1" applyAlignment="1">
      <alignment horizontal="center" vertical="center"/>
    </xf>
    <xf numFmtId="0" fontId="28" fillId="37" borderId="29" xfId="0" applyFont="1" applyFill="1" applyBorder="1" applyAlignment="1">
      <alignment horizontal="center" vertical="center"/>
    </xf>
    <xf numFmtId="0" fontId="28" fillId="37" borderId="31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18" fillId="45" borderId="10" xfId="0" applyFont="1" applyFill="1" applyBorder="1" applyAlignment="1">
      <alignment vertical="center"/>
    </xf>
    <xf numFmtId="0" fontId="16" fillId="46" borderId="10" xfId="0" applyFont="1" applyFill="1" applyBorder="1" applyAlignment="1">
      <alignment horizontal="left" vertical="center"/>
    </xf>
    <xf numFmtId="0" fontId="16" fillId="47" borderId="10" xfId="0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A114"/>
  <sheetViews>
    <sheetView tabSelected="1" zoomScalePageLayoutView="0" workbookViewId="0" topLeftCell="A11">
      <selection activeCell="M37" sqref="M37"/>
    </sheetView>
  </sheetViews>
  <sheetFormatPr defaultColWidth="11.421875" defaultRowHeight="12.75"/>
  <cols>
    <col min="1" max="1" width="2.57421875" style="52" customWidth="1"/>
    <col min="2" max="2" width="7.57421875" style="57" bestFit="1" customWidth="1"/>
    <col min="3" max="3" width="9.8515625" style="57" bestFit="1" customWidth="1"/>
    <col min="4" max="4" width="24.421875" style="57" bestFit="1" customWidth="1"/>
    <col min="5" max="11" width="12.00390625" style="57" customWidth="1"/>
    <col min="12" max="12" width="12.7109375" style="57" customWidth="1"/>
    <col min="13" max="13" width="12.7109375" style="57" bestFit="1" customWidth="1"/>
    <col min="14" max="14" width="12.7109375" style="57" customWidth="1"/>
    <col min="15" max="15" width="1.1484375" style="75" customWidth="1"/>
    <col min="16" max="16" width="2.57421875" style="75" customWidth="1"/>
    <col min="17" max="17" width="10.00390625" style="10" bestFit="1" customWidth="1"/>
    <col min="18" max="18" width="24.421875" style="53" bestFit="1" customWidth="1"/>
    <col min="19" max="19" width="10.140625" style="10" bestFit="1" customWidth="1"/>
    <col min="20" max="20" width="10.140625" style="53" bestFit="1" customWidth="1"/>
    <col min="21" max="21" width="12.00390625" style="10" bestFit="1" customWidth="1"/>
    <col min="22" max="22" width="10.140625" style="53" customWidth="1"/>
    <col min="23" max="23" width="13.421875" style="10" bestFit="1" customWidth="1"/>
    <col min="24" max="24" width="11.28125" style="54" customWidth="1"/>
    <col min="25" max="25" width="11.00390625" style="54" customWidth="1"/>
    <col min="26" max="26" width="1.1484375" style="75" customWidth="1"/>
    <col min="27" max="27" width="2.57421875" style="52" customWidth="1"/>
    <col min="28" max="28" width="10.00390625" style="9" bestFit="1" customWidth="1"/>
    <col min="29" max="29" width="24.421875" style="9" bestFit="1" customWidth="1"/>
    <col min="30" max="31" width="10.140625" style="9" customWidth="1"/>
    <col min="32" max="32" width="12.00390625" style="9" customWidth="1"/>
    <col min="33" max="33" width="10.140625" style="9" customWidth="1"/>
    <col min="34" max="34" width="13.421875" style="9" bestFit="1" customWidth="1"/>
    <col min="35" max="36" width="11.00390625" style="9" customWidth="1"/>
    <col min="37" max="37" width="1.28515625" style="52" customWidth="1"/>
    <col min="38" max="38" width="2.57421875" style="52" customWidth="1"/>
    <col min="39" max="39" width="10.00390625" style="57" bestFit="1" customWidth="1"/>
    <col min="40" max="40" width="24.421875" style="57" bestFit="1" customWidth="1"/>
    <col min="41" max="42" width="10.140625" style="57" customWidth="1"/>
    <col min="43" max="43" width="12.00390625" style="57" customWidth="1"/>
    <col min="44" max="44" width="10.140625" style="57" customWidth="1"/>
    <col min="45" max="45" width="13.421875" style="57" bestFit="1" customWidth="1"/>
    <col min="46" max="47" width="11.00390625" style="57" customWidth="1"/>
    <col min="48" max="48" width="1.1484375" style="52" customWidth="1"/>
    <col min="49" max="53" width="11.421875" style="52" customWidth="1"/>
    <col min="54" max="16384" width="11.421875" style="57" customWidth="1"/>
  </cols>
  <sheetData>
    <row r="1" spans="5:46" s="52" customFormat="1" ht="147.75" customHeight="1" thickBot="1">
      <c r="E1" s="165" t="s">
        <v>72</v>
      </c>
      <c r="F1" s="166"/>
      <c r="G1" s="166"/>
      <c r="H1" s="166"/>
      <c r="I1" s="166"/>
      <c r="J1" s="166"/>
      <c r="K1" s="167"/>
      <c r="O1" s="71"/>
      <c r="P1" s="71"/>
      <c r="Q1" s="51"/>
      <c r="R1" s="165" t="s">
        <v>72</v>
      </c>
      <c r="S1" s="166"/>
      <c r="T1" s="166"/>
      <c r="U1" s="166"/>
      <c r="V1" s="166"/>
      <c r="W1" s="166"/>
      <c r="X1" s="167"/>
      <c r="Z1" s="75"/>
      <c r="AB1" s="51"/>
      <c r="AC1" s="165" t="s">
        <v>72</v>
      </c>
      <c r="AD1" s="166"/>
      <c r="AE1" s="166"/>
      <c r="AF1" s="166"/>
      <c r="AG1" s="166"/>
      <c r="AH1" s="166"/>
      <c r="AI1" s="167"/>
      <c r="AJ1" s="51"/>
      <c r="AN1" s="165" t="s">
        <v>72</v>
      </c>
      <c r="AO1" s="166"/>
      <c r="AP1" s="166"/>
      <c r="AQ1" s="166"/>
      <c r="AR1" s="166"/>
      <c r="AS1" s="166"/>
      <c r="AT1" s="167"/>
    </row>
    <row r="2" spans="15:36" s="52" customFormat="1" ht="55.5" customHeight="1" thickBot="1">
      <c r="O2" s="71"/>
      <c r="P2" s="71"/>
      <c r="Q2" s="51"/>
      <c r="R2" s="51"/>
      <c r="S2" s="51"/>
      <c r="T2" s="51"/>
      <c r="U2" s="51"/>
      <c r="V2" s="51"/>
      <c r="W2" s="51"/>
      <c r="Z2" s="75"/>
      <c r="AB2" s="51"/>
      <c r="AC2" s="51"/>
      <c r="AD2" s="51"/>
      <c r="AE2" s="51"/>
      <c r="AF2" s="51"/>
      <c r="AG2" s="51"/>
      <c r="AH2" s="51"/>
      <c r="AI2" s="51"/>
      <c r="AJ2" s="51"/>
    </row>
    <row r="3" spans="2:47" ht="40.5" customHeight="1" thickBot="1">
      <c r="B3" s="68"/>
      <c r="C3" s="68"/>
      <c r="D3" s="68"/>
      <c r="E3" s="70"/>
      <c r="F3" s="70"/>
      <c r="G3" s="168" t="str">
        <f>D15</f>
        <v>Lemböck W.</v>
      </c>
      <c r="H3" s="169"/>
      <c r="I3" s="170"/>
      <c r="J3" s="70"/>
      <c r="K3" s="70"/>
      <c r="L3" s="68"/>
      <c r="M3" s="68"/>
      <c r="N3" s="68"/>
      <c r="O3" s="71"/>
      <c r="P3" s="71"/>
      <c r="Q3" s="137">
        <f>Eingabe!$E$2</f>
        <v>41691</v>
      </c>
      <c r="R3" s="138"/>
      <c r="S3" s="138"/>
      <c r="T3" s="138"/>
      <c r="U3" s="138"/>
      <c r="V3" s="138"/>
      <c r="W3" s="138"/>
      <c r="X3" s="138"/>
      <c r="Y3" s="139"/>
      <c r="AA3" s="75"/>
      <c r="AB3" s="137">
        <f>Eingabe!$G$2</f>
        <v>41817</v>
      </c>
      <c r="AC3" s="138"/>
      <c r="AD3" s="138"/>
      <c r="AE3" s="138"/>
      <c r="AF3" s="138"/>
      <c r="AG3" s="138"/>
      <c r="AH3" s="138"/>
      <c r="AI3" s="138"/>
      <c r="AJ3" s="139"/>
      <c r="AK3" s="75"/>
      <c r="AM3" s="189">
        <f>Eingabe!$I$2</f>
        <v>41971</v>
      </c>
      <c r="AN3" s="190"/>
      <c r="AO3" s="190"/>
      <c r="AP3" s="190"/>
      <c r="AQ3" s="190"/>
      <c r="AR3" s="190"/>
      <c r="AS3" s="190"/>
      <c r="AT3" s="190"/>
      <c r="AU3" s="191"/>
    </row>
    <row r="4" spans="1:53" s="41" customFormat="1" ht="20.25" customHeight="1" thickBot="1">
      <c r="A4" s="68"/>
      <c r="B4" s="68"/>
      <c r="C4" s="68"/>
      <c r="D4" s="68"/>
      <c r="E4" s="68"/>
      <c r="F4" s="68"/>
      <c r="G4" s="204">
        <f>$M$15</f>
        <v>118</v>
      </c>
      <c r="H4" s="205"/>
      <c r="I4" s="206"/>
      <c r="J4" s="72"/>
      <c r="K4" s="72"/>
      <c r="L4" s="68"/>
      <c r="M4" s="68"/>
      <c r="N4" s="68"/>
      <c r="O4" s="73"/>
      <c r="P4" s="73"/>
      <c r="Q4" s="159" t="s">
        <v>0</v>
      </c>
      <c r="R4" s="157" t="s">
        <v>68</v>
      </c>
      <c r="S4" s="135" t="s">
        <v>8</v>
      </c>
      <c r="T4" s="135" t="s">
        <v>9</v>
      </c>
      <c r="U4" s="135" t="s">
        <v>10</v>
      </c>
      <c r="V4" s="135" t="s">
        <v>67</v>
      </c>
      <c r="W4" s="145" t="s">
        <v>7</v>
      </c>
      <c r="X4" s="187" t="s">
        <v>64</v>
      </c>
      <c r="Y4" s="188"/>
      <c r="Z4" s="73"/>
      <c r="AA4" s="75"/>
      <c r="AB4" s="159" t="s">
        <v>0</v>
      </c>
      <c r="AC4" s="157" t="s">
        <v>68</v>
      </c>
      <c r="AD4" s="135" t="s">
        <v>8</v>
      </c>
      <c r="AE4" s="135" t="s">
        <v>9</v>
      </c>
      <c r="AF4" s="135" t="s">
        <v>10</v>
      </c>
      <c r="AG4" s="135" t="s">
        <v>67</v>
      </c>
      <c r="AH4" s="145" t="s">
        <v>7</v>
      </c>
      <c r="AI4" s="150" t="s">
        <v>64</v>
      </c>
      <c r="AJ4" s="151"/>
      <c r="AK4" s="75"/>
      <c r="AL4" s="68"/>
      <c r="AM4" s="159" t="s">
        <v>0</v>
      </c>
      <c r="AN4" s="157" t="s">
        <v>68</v>
      </c>
      <c r="AO4" s="135" t="s">
        <v>8</v>
      </c>
      <c r="AP4" s="135" t="s">
        <v>9</v>
      </c>
      <c r="AQ4" s="135" t="s">
        <v>10</v>
      </c>
      <c r="AR4" s="135" t="s">
        <v>67</v>
      </c>
      <c r="AS4" s="145" t="s">
        <v>7</v>
      </c>
      <c r="AT4" s="150" t="s">
        <v>64</v>
      </c>
      <c r="AU4" s="151"/>
      <c r="AV4" s="68"/>
      <c r="AW4" s="68"/>
      <c r="AX4" s="68"/>
      <c r="AY4" s="68"/>
      <c r="AZ4" s="68"/>
      <c r="BA4" s="68"/>
    </row>
    <row r="5" spans="1:53" s="41" customFormat="1" ht="20.25" customHeight="1">
      <c r="A5" s="68"/>
      <c r="B5" s="69"/>
      <c r="C5" s="69"/>
      <c r="D5" s="69"/>
      <c r="E5" s="209" t="str">
        <f>D16</f>
        <v>Nowak Th.</v>
      </c>
      <c r="F5" s="210"/>
      <c r="G5" s="192">
        <v>1</v>
      </c>
      <c r="H5" s="193"/>
      <c r="I5" s="194"/>
      <c r="J5" s="68"/>
      <c r="K5" s="68"/>
      <c r="L5" s="69"/>
      <c r="M5" s="69"/>
      <c r="N5" s="69"/>
      <c r="O5" s="74"/>
      <c r="P5" s="74"/>
      <c r="Q5" s="160"/>
      <c r="R5" s="158"/>
      <c r="S5" s="136"/>
      <c r="T5" s="136"/>
      <c r="U5" s="136"/>
      <c r="V5" s="136"/>
      <c r="W5" s="146"/>
      <c r="X5" s="40" t="s">
        <v>62</v>
      </c>
      <c r="Y5" s="42" t="s">
        <v>63</v>
      </c>
      <c r="Z5" s="73"/>
      <c r="AA5" s="75"/>
      <c r="AB5" s="160"/>
      <c r="AC5" s="158"/>
      <c r="AD5" s="136"/>
      <c r="AE5" s="136"/>
      <c r="AF5" s="136"/>
      <c r="AG5" s="136"/>
      <c r="AH5" s="146"/>
      <c r="AI5" s="55" t="s">
        <v>62</v>
      </c>
      <c r="AJ5" s="56" t="s">
        <v>63</v>
      </c>
      <c r="AK5" s="75"/>
      <c r="AL5" s="68"/>
      <c r="AM5" s="160"/>
      <c r="AN5" s="158"/>
      <c r="AO5" s="136"/>
      <c r="AP5" s="136"/>
      <c r="AQ5" s="136"/>
      <c r="AR5" s="136"/>
      <c r="AS5" s="146"/>
      <c r="AT5" s="55" t="s">
        <v>62</v>
      </c>
      <c r="AU5" s="56" t="s">
        <v>63</v>
      </c>
      <c r="AV5" s="68"/>
      <c r="AW5" s="68"/>
      <c r="AX5" s="68"/>
      <c r="AY5" s="68"/>
      <c r="AZ5" s="68"/>
      <c r="BA5" s="68"/>
    </row>
    <row r="6" spans="1:53" s="39" customFormat="1" ht="20.25" customHeight="1" thickBot="1">
      <c r="A6" s="69"/>
      <c r="B6" s="69"/>
      <c r="C6" s="69"/>
      <c r="D6" s="69"/>
      <c r="E6" s="202">
        <f>$M$16</f>
        <v>108</v>
      </c>
      <c r="F6" s="203"/>
      <c r="G6" s="192"/>
      <c r="H6" s="193"/>
      <c r="I6" s="194"/>
      <c r="J6" s="69"/>
      <c r="K6" s="69"/>
      <c r="L6" s="69"/>
      <c r="M6" s="69"/>
      <c r="N6" s="69"/>
      <c r="O6" s="74"/>
      <c r="P6" s="74"/>
      <c r="Q6" s="48" t="s">
        <v>11</v>
      </c>
      <c r="R6" s="86" t="s">
        <v>23</v>
      </c>
      <c r="S6" s="16">
        <v>92.32</v>
      </c>
      <c r="T6" s="22">
        <f aca="true" t="shared" si="0" ref="T6:T14">SUM(U6-S6)</f>
        <v>92.68</v>
      </c>
      <c r="U6" s="17">
        <v>185</v>
      </c>
      <c r="V6" s="18">
        <f aca="true" t="shared" si="1" ref="V6:V14">SUM(U6/12)</f>
        <v>15.416666666666666</v>
      </c>
      <c r="W6" s="19">
        <f>Eingabe!E4</f>
        <v>25</v>
      </c>
      <c r="X6" s="20"/>
      <c r="Y6" s="44"/>
      <c r="Z6" s="73"/>
      <c r="AA6" s="75"/>
      <c r="AB6" s="48" t="s">
        <v>11</v>
      </c>
      <c r="AC6" s="105" t="s">
        <v>23</v>
      </c>
      <c r="AD6" s="96">
        <v>77.57</v>
      </c>
      <c r="AE6" s="96">
        <f aca="true" t="shared" si="2" ref="AE6:AE12">AF6-AD6</f>
        <v>76.70000000000002</v>
      </c>
      <c r="AF6" s="106">
        <v>154.27</v>
      </c>
      <c r="AG6" s="100">
        <f>SUM(AF6/10)</f>
        <v>15.427000000000001</v>
      </c>
      <c r="AH6" s="107">
        <f>Eingabe!G4</f>
        <v>25</v>
      </c>
      <c r="AI6" s="20"/>
      <c r="AJ6" s="44"/>
      <c r="AK6" s="76"/>
      <c r="AL6" s="77"/>
      <c r="AM6" s="128" t="s">
        <v>11</v>
      </c>
      <c r="AN6" s="105" t="s">
        <v>26</v>
      </c>
      <c r="AO6" s="96">
        <v>93.65</v>
      </c>
      <c r="AP6" s="96">
        <v>94.1</v>
      </c>
      <c r="AQ6" s="106">
        <f aca="true" t="shared" si="3" ref="AQ6:AQ16">SUM(AO6:AP6)</f>
        <v>187.75</v>
      </c>
      <c r="AR6" s="100">
        <f aca="true" t="shared" si="4" ref="AR6:AR16">SUM(AQ6/12)</f>
        <v>15.645833333333334</v>
      </c>
      <c r="AS6" s="107">
        <f>Eingabe!I3</f>
        <v>26</v>
      </c>
      <c r="AT6" s="20"/>
      <c r="AU6" s="44"/>
      <c r="AV6" s="68"/>
      <c r="AW6" s="69"/>
      <c r="AX6" s="69"/>
      <c r="AY6" s="69"/>
      <c r="AZ6" s="69"/>
      <c r="BA6" s="69"/>
    </row>
    <row r="7" spans="1:53" s="39" customFormat="1" ht="20.25" customHeight="1">
      <c r="A7" s="69"/>
      <c r="B7" s="69"/>
      <c r="D7" s="69"/>
      <c r="E7" s="211">
        <v>2</v>
      </c>
      <c r="F7" s="212"/>
      <c r="G7" s="192"/>
      <c r="H7" s="193"/>
      <c r="I7" s="194"/>
      <c r="J7" s="171" t="str">
        <f>D17</f>
        <v>Gebhardt Th.</v>
      </c>
      <c r="K7" s="172"/>
      <c r="L7" s="69"/>
      <c r="M7" s="69"/>
      <c r="N7" s="69"/>
      <c r="O7" s="74"/>
      <c r="P7" s="74"/>
      <c r="Q7" s="49" t="s">
        <v>12</v>
      </c>
      <c r="R7" s="21" t="s">
        <v>35</v>
      </c>
      <c r="S7" s="22">
        <v>91.56</v>
      </c>
      <c r="T7" s="27">
        <f t="shared" si="0"/>
        <v>92.21000000000001</v>
      </c>
      <c r="U7" s="23">
        <v>183.77</v>
      </c>
      <c r="V7" s="24">
        <f t="shared" si="1"/>
        <v>15.314166666666667</v>
      </c>
      <c r="W7" s="25">
        <f>Eingabe!E8</f>
        <v>20</v>
      </c>
      <c r="X7" s="26">
        <f aca="true" t="shared" si="5" ref="X7:X14">$U$6-U7</f>
        <v>1.2299999999999898</v>
      </c>
      <c r="Y7" s="45">
        <f aca="true" t="shared" si="6" ref="Y7:Y14">SUM(U6-U7)</f>
        <v>1.2299999999999898</v>
      </c>
      <c r="Z7" s="73"/>
      <c r="AA7" s="75"/>
      <c r="AB7" s="49" t="s">
        <v>12</v>
      </c>
      <c r="AC7" s="92" t="s">
        <v>24</v>
      </c>
      <c r="AD7" s="97">
        <v>76.97</v>
      </c>
      <c r="AE7" s="97">
        <f t="shared" si="2"/>
        <v>76.03999999999999</v>
      </c>
      <c r="AF7" s="108">
        <v>153.01</v>
      </c>
      <c r="AG7" s="93">
        <f aca="true" t="shared" si="7" ref="AG7:AG12">SUM(AF7/10)</f>
        <v>15.300999999999998</v>
      </c>
      <c r="AH7" s="109">
        <f>Eingabe!G6</f>
        <v>20</v>
      </c>
      <c r="AI7" s="26">
        <f aca="true" t="shared" si="8" ref="AI7:AI12">$AF$6-AF7</f>
        <v>1.2600000000000193</v>
      </c>
      <c r="AJ7" s="45">
        <f aca="true" t="shared" si="9" ref="AJ7:AJ12">SUM(AF6-AF7)</f>
        <v>1.2600000000000193</v>
      </c>
      <c r="AK7" s="76"/>
      <c r="AL7" s="77"/>
      <c r="AM7" s="115" t="s">
        <v>12</v>
      </c>
      <c r="AN7" s="92" t="s">
        <v>23</v>
      </c>
      <c r="AO7" s="97">
        <v>92.24</v>
      </c>
      <c r="AP7" s="97">
        <v>93.14</v>
      </c>
      <c r="AQ7" s="108">
        <f t="shared" si="3"/>
        <v>185.38</v>
      </c>
      <c r="AR7" s="93">
        <f t="shared" si="4"/>
        <v>15.448333333333332</v>
      </c>
      <c r="AS7" s="109">
        <f>Eingabe!I4</f>
        <v>21</v>
      </c>
      <c r="AT7" s="26">
        <f aca="true" t="shared" si="10" ref="AT7:AT16">$AQ$6-AQ7</f>
        <v>2.3700000000000045</v>
      </c>
      <c r="AU7" s="45">
        <f aca="true" t="shared" si="11" ref="AU7:AU16">SUM(AQ6-AQ7)</f>
        <v>2.3700000000000045</v>
      </c>
      <c r="AV7" s="68"/>
      <c r="AW7" s="69"/>
      <c r="AX7" s="69"/>
      <c r="AY7" s="69"/>
      <c r="AZ7" s="69"/>
      <c r="BA7" s="69"/>
    </row>
    <row r="8" spans="1:53" s="39" customFormat="1" ht="20.25" customHeight="1">
      <c r="A8" s="69"/>
      <c r="B8" s="69"/>
      <c r="C8" s="69"/>
      <c r="D8" s="69"/>
      <c r="E8" s="211"/>
      <c r="F8" s="212"/>
      <c r="G8" s="192"/>
      <c r="H8" s="193"/>
      <c r="I8" s="194"/>
      <c r="J8" s="207">
        <f>$M$17</f>
        <v>71</v>
      </c>
      <c r="K8" s="208"/>
      <c r="L8" s="69"/>
      <c r="M8" s="69"/>
      <c r="N8" s="69"/>
      <c r="O8" s="58"/>
      <c r="P8" s="58"/>
      <c r="Q8" s="50" t="s">
        <v>13</v>
      </c>
      <c r="R8" s="87" t="s">
        <v>26</v>
      </c>
      <c r="S8" s="33">
        <v>90.4</v>
      </c>
      <c r="T8" s="16">
        <f t="shared" si="0"/>
        <v>93.1</v>
      </c>
      <c r="U8" s="28">
        <v>183.5</v>
      </c>
      <c r="V8" s="29">
        <f t="shared" si="1"/>
        <v>15.291666666666666</v>
      </c>
      <c r="W8" s="30">
        <f>Eingabe!E3</f>
        <v>15</v>
      </c>
      <c r="X8" s="31">
        <f t="shared" si="5"/>
        <v>1.5</v>
      </c>
      <c r="Y8" s="46">
        <f t="shared" si="6"/>
        <v>0.27000000000001023</v>
      </c>
      <c r="Z8" s="59"/>
      <c r="AA8" s="75"/>
      <c r="AB8" s="50" t="s">
        <v>13</v>
      </c>
      <c r="AC8" s="94" t="s">
        <v>27</v>
      </c>
      <c r="AD8" s="33">
        <v>74.47</v>
      </c>
      <c r="AE8" s="99">
        <f t="shared" si="2"/>
        <v>74.58000000000001</v>
      </c>
      <c r="AF8" s="98">
        <v>149.05</v>
      </c>
      <c r="AG8" s="95">
        <f t="shared" si="7"/>
        <v>14.905000000000001</v>
      </c>
      <c r="AH8" s="110">
        <f>Eingabe!G9</f>
        <v>15</v>
      </c>
      <c r="AI8" s="31">
        <f t="shared" si="8"/>
        <v>5.219999999999999</v>
      </c>
      <c r="AJ8" s="46">
        <f t="shared" si="9"/>
        <v>3.9599999999999795</v>
      </c>
      <c r="AK8" s="76"/>
      <c r="AL8" s="77"/>
      <c r="AM8" s="116" t="s">
        <v>13</v>
      </c>
      <c r="AN8" s="94" t="s">
        <v>57</v>
      </c>
      <c r="AO8" s="99">
        <v>92.14</v>
      </c>
      <c r="AP8" s="99">
        <v>92.33</v>
      </c>
      <c r="AQ8" s="98">
        <f t="shared" si="3"/>
        <v>184.47</v>
      </c>
      <c r="AR8" s="95">
        <f t="shared" si="4"/>
        <v>15.3725</v>
      </c>
      <c r="AS8" s="110">
        <f>Eingabe!I13</f>
        <v>16</v>
      </c>
      <c r="AT8" s="31">
        <f t="shared" si="10"/>
        <v>3.280000000000001</v>
      </c>
      <c r="AU8" s="46">
        <f t="shared" si="11"/>
        <v>0.9099999999999966</v>
      </c>
      <c r="AV8" s="68"/>
      <c r="AW8" s="69"/>
      <c r="AX8" s="69"/>
      <c r="AY8" s="69"/>
      <c r="AZ8" s="69"/>
      <c r="BA8" s="69"/>
    </row>
    <row r="9" spans="1:53" s="39" customFormat="1" ht="20.25" customHeight="1">
      <c r="A9" s="69"/>
      <c r="B9" s="68"/>
      <c r="C9" s="68"/>
      <c r="D9" s="68"/>
      <c r="E9" s="211"/>
      <c r="F9" s="212"/>
      <c r="G9" s="192"/>
      <c r="H9" s="193"/>
      <c r="I9" s="194"/>
      <c r="J9" s="198">
        <v>3</v>
      </c>
      <c r="K9" s="199"/>
      <c r="L9" s="69"/>
      <c r="M9" s="69"/>
      <c r="N9" s="68"/>
      <c r="O9" s="68"/>
      <c r="P9" s="68"/>
      <c r="Q9" s="43" t="s">
        <v>14</v>
      </c>
      <c r="R9" s="32" t="s">
        <v>27</v>
      </c>
      <c r="S9" s="27">
        <v>91.31</v>
      </c>
      <c r="T9" s="33">
        <f t="shared" si="0"/>
        <v>89.97999999999999</v>
      </c>
      <c r="U9" s="34">
        <v>181.29</v>
      </c>
      <c r="V9" s="35">
        <f t="shared" si="1"/>
        <v>15.1075</v>
      </c>
      <c r="W9" s="36">
        <f>Eingabe!E9</f>
        <v>12</v>
      </c>
      <c r="X9" s="37">
        <f t="shared" si="5"/>
        <v>3.710000000000008</v>
      </c>
      <c r="Y9" s="47">
        <f t="shared" si="6"/>
        <v>2.210000000000008</v>
      </c>
      <c r="Z9" s="68"/>
      <c r="AA9" s="75"/>
      <c r="AB9" s="43" t="s">
        <v>14</v>
      </c>
      <c r="AC9" s="38" t="s">
        <v>26</v>
      </c>
      <c r="AD9" s="99">
        <v>76.11</v>
      </c>
      <c r="AE9" s="33">
        <f t="shared" si="2"/>
        <v>72.82000000000001</v>
      </c>
      <c r="AF9" s="34">
        <v>148.93</v>
      </c>
      <c r="AG9" s="91">
        <f t="shared" si="7"/>
        <v>14.893</v>
      </c>
      <c r="AH9" s="36">
        <f>Eingabe!G3</f>
        <v>12</v>
      </c>
      <c r="AI9" s="37">
        <f t="shared" si="8"/>
        <v>5.340000000000003</v>
      </c>
      <c r="AJ9" s="47">
        <f t="shared" si="9"/>
        <v>0.12000000000000455</v>
      </c>
      <c r="AK9" s="76"/>
      <c r="AL9" s="77"/>
      <c r="AM9" s="43" t="s">
        <v>14</v>
      </c>
      <c r="AN9" s="32" t="s">
        <v>54</v>
      </c>
      <c r="AO9" s="33">
        <v>91.82</v>
      </c>
      <c r="AP9" s="33">
        <v>91.49</v>
      </c>
      <c r="AQ9" s="34">
        <f t="shared" si="3"/>
        <v>183.31</v>
      </c>
      <c r="AR9" s="35">
        <f t="shared" si="4"/>
        <v>15.275833333333333</v>
      </c>
      <c r="AS9" s="36">
        <f>Eingabe!I5</f>
        <v>13</v>
      </c>
      <c r="AT9" s="37">
        <f t="shared" si="10"/>
        <v>4.439999999999998</v>
      </c>
      <c r="AU9" s="47">
        <f t="shared" si="11"/>
        <v>1.1599999999999966</v>
      </c>
      <c r="AV9" s="68"/>
      <c r="AW9" s="69"/>
      <c r="AX9" s="69"/>
      <c r="AY9" s="69"/>
      <c r="AZ9" s="69"/>
      <c r="BA9" s="69"/>
    </row>
    <row r="10" spans="1:53" s="41" customFormat="1" ht="20.25" customHeight="1" thickBot="1">
      <c r="A10" s="68"/>
      <c r="B10" s="68"/>
      <c r="C10" s="68"/>
      <c r="D10" s="68"/>
      <c r="E10" s="213"/>
      <c r="F10" s="214"/>
      <c r="G10" s="195"/>
      <c r="H10" s="196"/>
      <c r="I10" s="197"/>
      <c r="J10" s="200"/>
      <c r="K10" s="201"/>
      <c r="L10" s="68"/>
      <c r="M10" s="68"/>
      <c r="N10" s="68"/>
      <c r="O10" s="68"/>
      <c r="P10" s="68"/>
      <c r="Q10" s="43" t="s">
        <v>15</v>
      </c>
      <c r="R10" s="32" t="s">
        <v>54</v>
      </c>
      <c r="S10" s="33">
        <v>89.75</v>
      </c>
      <c r="T10" s="33">
        <f t="shared" si="0"/>
        <v>90.63999999999999</v>
      </c>
      <c r="U10" s="34">
        <v>180.39</v>
      </c>
      <c r="V10" s="35">
        <f t="shared" si="1"/>
        <v>15.032499999999999</v>
      </c>
      <c r="W10" s="36">
        <f>Eingabe!E5</f>
        <v>11</v>
      </c>
      <c r="X10" s="37">
        <f t="shared" si="5"/>
        <v>4.610000000000014</v>
      </c>
      <c r="Y10" s="47">
        <f t="shared" si="6"/>
        <v>0.9000000000000057</v>
      </c>
      <c r="Z10" s="68"/>
      <c r="AA10" s="75"/>
      <c r="AB10" s="43" t="s">
        <v>15</v>
      </c>
      <c r="AC10" s="32" t="s">
        <v>53</v>
      </c>
      <c r="AD10" s="33">
        <v>74.57</v>
      </c>
      <c r="AE10" s="33">
        <f t="shared" si="2"/>
        <v>72.72</v>
      </c>
      <c r="AF10" s="34">
        <v>147.29</v>
      </c>
      <c r="AG10" s="91">
        <f t="shared" si="7"/>
        <v>14.729</v>
      </c>
      <c r="AH10" s="36">
        <f>Eingabe!G7</f>
        <v>11</v>
      </c>
      <c r="AI10" s="37">
        <f t="shared" si="8"/>
        <v>6.980000000000018</v>
      </c>
      <c r="AJ10" s="47">
        <f t="shared" si="9"/>
        <v>1.6400000000000148</v>
      </c>
      <c r="AK10" s="76"/>
      <c r="AL10" s="77"/>
      <c r="AM10" s="43" t="s">
        <v>15</v>
      </c>
      <c r="AN10" s="32" t="s">
        <v>27</v>
      </c>
      <c r="AO10" s="33">
        <v>91.52</v>
      </c>
      <c r="AP10" s="33">
        <v>91.14</v>
      </c>
      <c r="AQ10" s="34">
        <f t="shared" si="3"/>
        <v>182.66</v>
      </c>
      <c r="AR10" s="35">
        <f t="shared" si="4"/>
        <v>15.221666666666666</v>
      </c>
      <c r="AS10" s="36">
        <f>Eingabe!I9</f>
        <v>12</v>
      </c>
      <c r="AT10" s="37">
        <f t="shared" si="10"/>
        <v>5.090000000000003</v>
      </c>
      <c r="AU10" s="47">
        <f t="shared" si="11"/>
        <v>0.6500000000000057</v>
      </c>
      <c r="AV10" s="68"/>
      <c r="AW10" s="68"/>
      <c r="AX10" s="68"/>
      <c r="AY10" s="68"/>
      <c r="AZ10" s="68"/>
      <c r="BA10" s="68"/>
    </row>
    <row r="11" spans="1:53" s="41" customFormat="1" ht="20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3"/>
      <c r="P11" s="73"/>
      <c r="Q11" s="43" t="s">
        <v>16</v>
      </c>
      <c r="R11" s="32" t="s">
        <v>52</v>
      </c>
      <c r="S11" s="33">
        <v>90.39</v>
      </c>
      <c r="T11" s="33">
        <f t="shared" si="0"/>
        <v>85.77999999999999</v>
      </c>
      <c r="U11" s="34">
        <v>176.17</v>
      </c>
      <c r="V11" s="35">
        <f t="shared" si="1"/>
        <v>14.680833333333332</v>
      </c>
      <c r="W11" s="36">
        <f>Eingabe!E10</f>
        <v>10</v>
      </c>
      <c r="X11" s="37">
        <f t="shared" si="5"/>
        <v>8.830000000000013</v>
      </c>
      <c r="Y11" s="47">
        <f t="shared" si="6"/>
        <v>4.219999999999999</v>
      </c>
      <c r="Z11" s="73"/>
      <c r="AA11" s="75"/>
      <c r="AB11" s="43" t="s">
        <v>16</v>
      </c>
      <c r="AC11" s="32" t="s">
        <v>56</v>
      </c>
      <c r="AD11" s="33">
        <v>71.22</v>
      </c>
      <c r="AE11" s="33">
        <f t="shared" si="2"/>
        <v>70.69999999999999</v>
      </c>
      <c r="AF11" s="34">
        <v>141.92</v>
      </c>
      <c r="AG11" s="91">
        <f t="shared" si="7"/>
        <v>14.191999999999998</v>
      </c>
      <c r="AH11" s="36">
        <f>Eingabe!G14</f>
        <v>10</v>
      </c>
      <c r="AI11" s="37">
        <f t="shared" si="8"/>
        <v>12.350000000000023</v>
      </c>
      <c r="AJ11" s="47">
        <f t="shared" si="9"/>
        <v>5.3700000000000045</v>
      </c>
      <c r="AK11" s="76"/>
      <c r="AL11" s="77"/>
      <c r="AM11" s="43" t="s">
        <v>16</v>
      </c>
      <c r="AN11" s="32" t="s">
        <v>53</v>
      </c>
      <c r="AO11" s="33">
        <v>89.97</v>
      </c>
      <c r="AP11" s="33">
        <v>90.15</v>
      </c>
      <c r="AQ11" s="34">
        <f t="shared" si="3"/>
        <v>180.12</v>
      </c>
      <c r="AR11" s="35">
        <f t="shared" si="4"/>
        <v>15.01</v>
      </c>
      <c r="AS11" s="36">
        <f>Eingabe!I7</f>
        <v>11</v>
      </c>
      <c r="AT11" s="37">
        <f t="shared" si="10"/>
        <v>7.6299999999999955</v>
      </c>
      <c r="AU11" s="47">
        <f t="shared" si="11"/>
        <v>2.539999999999992</v>
      </c>
      <c r="AV11" s="68"/>
      <c r="AW11" s="68"/>
      <c r="AX11" s="68"/>
      <c r="AY11" s="68"/>
      <c r="AZ11" s="68"/>
      <c r="BA11" s="68"/>
    </row>
    <row r="12" spans="1:53" s="41" customFormat="1" ht="20.25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3"/>
      <c r="P12" s="73"/>
      <c r="Q12" s="43" t="s">
        <v>17</v>
      </c>
      <c r="R12" s="38" t="s">
        <v>25</v>
      </c>
      <c r="S12" s="33">
        <v>87.61</v>
      </c>
      <c r="T12" s="33">
        <f t="shared" si="0"/>
        <v>87.27999999999999</v>
      </c>
      <c r="U12" s="34">
        <v>174.89</v>
      </c>
      <c r="V12" s="35">
        <f t="shared" si="1"/>
        <v>14.574166666666665</v>
      </c>
      <c r="W12" s="36">
        <f>Eingabe!E11</f>
        <v>9</v>
      </c>
      <c r="X12" s="37">
        <f t="shared" si="5"/>
        <v>10.110000000000014</v>
      </c>
      <c r="Y12" s="47">
        <f t="shared" si="6"/>
        <v>1.2800000000000011</v>
      </c>
      <c r="Z12" s="73"/>
      <c r="AA12" s="75"/>
      <c r="AB12" s="43" t="s">
        <v>17</v>
      </c>
      <c r="AC12" s="38" t="s">
        <v>25</v>
      </c>
      <c r="AD12" s="33">
        <v>72.6</v>
      </c>
      <c r="AE12" s="33">
        <f t="shared" si="2"/>
        <v>67.06</v>
      </c>
      <c r="AF12" s="34">
        <v>139.66</v>
      </c>
      <c r="AG12" s="91">
        <f t="shared" si="7"/>
        <v>13.966</v>
      </c>
      <c r="AH12" s="36">
        <f>Eingabe!G11</f>
        <v>9</v>
      </c>
      <c r="AI12" s="37">
        <f t="shared" si="8"/>
        <v>14.610000000000014</v>
      </c>
      <c r="AJ12" s="47">
        <f t="shared" si="9"/>
        <v>2.259999999999991</v>
      </c>
      <c r="AK12" s="76"/>
      <c r="AL12" s="77"/>
      <c r="AM12" s="43" t="s">
        <v>17</v>
      </c>
      <c r="AN12" s="38" t="s">
        <v>25</v>
      </c>
      <c r="AO12" s="33">
        <v>89.19</v>
      </c>
      <c r="AP12" s="33">
        <v>89.13</v>
      </c>
      <c r="AQ12" s="34">
        <f t="shared" si="3"/>
        <v>178.32</v>
      </c>
      <c r="AR12" s="35">
        <f t="shared" si="4"/>
        <v>14.86</v>
      </c>
      <c r="AS12" s="36">
        <f>Eingabe!I11</f>
        <v>10</v>
      </c>
      <c r="AT12" s="37">
        <f t="shared" si="10"/>
        <v>9.430000000000007</v>
      </c>
      <c r="AU12" s="47">
        <f t="shared" si="11"/>
        <v>1.8000000000000114</v>
      </c>
      <c r="AV12" s="68"/>
      <c r="AW12" s="68"/>
      <c r="AX12" s="68"/>
      <c r="AY12" s="68"/>
      <c r="AZ12" s="68"/>
      <c r="BA12" s="68"/>
    </row>
    <row r="13" spans="1:53" s="39" customFormat="1" ht="20.25" customHeight="1" thickBot="1">
      <c r="A13" s="69"/>
      <c r="B13" s="161" t="s">
        <v>0</v>
      </c>
      <c r="C13" s="162"/>
      <c r="D13" s="184" t="s">
        <v>68</v>
      </c>
      <c r="E13" s="178" t="s">
        <v>2</v>
      </c>
      <c r="F13" s="176">
        <f>Eingabe!E2</f>
        <v>41691</v>
      </c>
      <c r="G13" s="176">
        <f>Eingabe!F2</f>
        <v>41712</v>
      </c>
      <c r="H13" s="176">
        <f>Eingabe!G2</f>
        <v>41817</v>
      </c>
      <c r="I13" s="176">
        <f>Eingabe!H2</f>
        <v>41936</v>
      </c>
      <c r="J13" s="176">
        <f>Eingabe!I2</f>
        <v>41971</v>
      </c>
      <c r="K13" s="176">
        <f>Eingabe!J2</f>
        <v>41985</v>
      </c>
      <c r="L13" s="178" t="s">
        <v>69</v>
      </c>
      <c r="M13" s="180" t="s">
        <v>70</v>
      </c>
      <c r="N13" s="182" t="s">
        <v>61</v>
      </c>
      <c r="O13" s="73"/>
      <c r="P13" s="73"/>
      <c r="Q13" s="43" t="s">
        <v>18</v>
      </c>
      <c r="R13" s="32" t="s">
        <v>53</v>
      </c>
      <c r="S13" s="33">
        <v>88.73</v>
      </c>
      <c r="T13" s="33">
        <f t="shared" si="0"/>
        <v>84.64</v>
      </c>
      <c r="U13" s="34">
        <v>173.37</v>
      </c>
      <c r="V13" s="35">
        <f t="shared" si="1"/>
        <v>14.4475</v>
      </c>
      <c r="W13" s="36">
        <f>Eingabe!E7</f>
        <v>8</v>
      </c>
      <c r="X13" s="37">
        <f t="shared" si="5"/>
        <v>11.629999999999995</v>
      </c>
      <c r="Y13" s="47">
        <f t="shared" si="6"/>
        <v>1.5199999999999818</v>
      </c>
      <c r="Z13" s="73"/>
      <c r="AA13" s="75"/>
      <c r="AB13" s="147" t="s">
        <v>58</v>
      </c>
      <c r="AC13" s="148"/>
      <c r="AD13" s="148"/>
      <c r="AE13" s="148"/>
      <c r="AF13" s="148"/>
      <c r="AG13" s="148"/>
      <c r="AH13" s="148"/>
      <c r="AI13" s="148"/>
      <c r="AJ13" s="149"/>
      <c r="AK13" s="76"/>
      <c r="AL13" s="77"/>
      <c r="AM13" s="43" t="s">
        <v>18</v>
      </c>
      <c r="AN13" s="32" t="s">
        <v>59</v>
      </c>
      <c r="AO13" s="33">
        <v>87.59</v>
      </c>
      <c r="AP13" s="33">
        <v>87.06</v>
      </c>
      <c r="AQ13" s="34">
        <f t="shared" si="3"/>
        <v>174.65</v>
      </c>
      <c r="AR13" s="35">
        <f t="shared" si="4"/>
        <v>14.554166666666667</v>
      </c>
      <c r="AS13" s="36">
        <f>Eingabe!I40</f>
        <v>9</v>
      </c>
      <c r="AT13" s="37">
        <f t="shared" si="10"/>
        <v>13.099999999999994</v>
      </c>
      <c r="AU13" s="47">
        <f t="shared" si="11"/>
        <v>3.6699999999999875</v>
      </c>
      <c r="AV13" s="68"/>
      <c r="AW13" s="69"/>
      <c r="AX13" s="69"/>
      <c r="AY13" s="69"/>
      <c r="AZ13" s="69"/>
      <c r="BA13" s="69"/>
    </row>
    <row r="14" spans="1:53" s="39" customFormat="1" ht="20.25" customHeight="1" thickBot="1">
      <c r="A14" s="69"/>
      <c r="B14" s="163"/>
      <c r="C14" s="164"/>
      <c r="D14" s="185"/>
      <c r="E14" s="179"/>
      <c r="F14" s="177"/>
      <c r="G14" s="177"/>
      <c r="H14" s="177"/>
      <c r="I14" s="177"/>
      <c r="J14" s="177"/>
      <c r="K14" s="177"/>
      <c r="L14" s="179"/>
      <c r="M14" s="181"/>
      <c r="N14" s="183"/>
      <c r="O14" s="73"/>
      <c r="P14" s="73"/>
      <c r="Q14" s="43" t="s">
        <v>19</v>
      </c>
      <c r="R14" s="32" t="s">
        <v>56</v>
      </c>
      <c r="S14" s="33">
        <v>86.74</v>
      </c>
      <c r="T14" s="33">
        <f t="shared" si="0"/>
        <v>85.64</v>
      </c>
      <c r="U14" s="34">
        <v>172.38</v>
      </c>
      <c r="V14" s="35">
        <f t="shared" si="1"/>
        <v>14.365</v>
      </c>
      <c r="W14" s="36">
        <f>Eingabe!E14</f>
        <v>7</v>
      </c>
      <c r="X14" s="37">
        <f t="shared" si="5"/>
        <v>12.620000000000005</v>
      </c>
      <c r="Y14" s="47">
        <f t="shared" si="6"/>
        <v>0.9900000000000091</v>
      </c>
      <c r="Z14" s="73"/>
      <c r="AA14" s="75"/>
      <c r="AB14" s="78"/>
      <c r="AC14" s="79"/>
      <c r="AD14" s="78"/>
      <c r="AE14" s="79"/>
      <c r="AF14" s="78"/>
      <c r="AG14" s="78"/>
      <c r="AH14" s="78"/>
      <c r="AI14" s="78"/>
      <c r="AJ14" s="78"/>
      <c r="AK14" s="76"/>
      <c r="AL14" s="77"/>
      <c r="AM14" s="43" t="s">
        <v>19</v>
      </c>
      <c r="AN14" s="32" t="s">
        <v>56</v>
      </c>
      <c r="AO14" s="33">
        <v>87.64</v>
      </c>
      <c r="AP14" s="33">
        <v>86.05</v>
      </c>
      <c r="AQ14" s="34">
        <f t="shared" si="3"/>
        <v>173.69</v>
      </c>
      <c r="AR14" s="35">
        <f t="shared" si="4"/>
        <v>14.474166666666667</v>
      </c>
      <c r="AS14" s="36">
        <f>Eingabe!I14</f>
        <v>8</v>
      </c>
      <c r="AT14" s="37">
        <f t="shared" si="10"/>
        <v>14.060000000000002</v>
      </c>
      <c r="AU14" s="47">
        <f t="shared" si="11"/>
        <v>0.960000000000008</v>
      </c>
      <c r="AV14" s="68"/>
      <c r="AW14" s="69"/>
      <c r="AX14" s="69"/>
      <c r="AY14" s="69"/>
      <c r="AZ14" s="69"/>
      <c r="BA14" s="69"/>
    </row>
    <row r="15" spans="1:53" s="41" customFormat="1" ht="20.25" customHeight="1" thickBot="1">
      <c r="A15" s="68"/>
      <c r="B15" s="89">
        <v>1</v>
      </c>
      <c r="C15" s="81" t="s">
        <v>65</v>
      </c>
      <c r="D15" s="133" t="s">
        <v>26</v>
      </c>
      <c r="E15" s="134">
        <f>Eingabe!D3</f>
        <v>21.666666666666668</v>
      </c>
      <c r="F15" s="125">
        <f>Eingabe!E3</f>
        <v>15</v>
      </c>
      <c r="G15" s="60">
        <f>Eingabe!F3</f>
        <v>27</v>
      </c>
      <c r="H15" s="126">
        <f>Eingabe!G3</f>
        <v>12</v>
      </c>
      <c r="I15" s="101">
        <f>Eingabe!H3</f>
        <v>25</v>
      </c>
      <c r="J15" s="101">
        <f>Eingabe!I3</f>
        <v>26</v>
      </c>
      <c r="K15" s="101">
        <f>Eingabe!J3</f>
        <v>25</v>
      </c>
      <c r="L15" s="129">
        <f>Eingabe!K3</f>
        <v>130</v>
      </c>
      <c r="M15" s="129">
        <f>SUM(L15-N15)</f>
        <v>118</v>
      </c>
      <c r="N15" s="130">
        <v>12</v>
      </c>
      <c r="O15" s="68"/>
      <c r="P15" s="68"/>
      <c r="Q15" s="147" t="s">
        <v>58</v>
      </c>
      <c r="R15" s="148"/>
      <c r="S15" s="148"/>
      <c r="T15" s="148"/>
      <c r="U15" s="148"/>
      <c r="V15" s="148"/>
      <c r="W15" s="148"/>
      <c r="X15" s="148"/>
      <c r="Y15" s="149"/>
      <c r="Z15" s="68"/>
      <c r="AA15" s="75"/>
      <c r="AB15" s="78"/>
      <c r="AC15" s="84" t="s">
        <v>23</v>
      </c>
      <c r="AD15" s="143">
        <v>14.839</v>
      </c>
      <c r="AE15" s="144"/>
      <c r="AF15" s="85" t="s">
        <v>71</v>
      </c>
      <c r="AG15" s="67">
        <v>5</v>
      </c>
      <c r="AH15" s="78"/>
      <c r="AI15" s="78"/>
      <c r="AJ15" s="78"/>
      <c r="AK15" s="76"/>
      <c r="AL15" s="77"/>
      <c r="AM15" s="43" t="s">
        <v>20</v>
      </c>
      <c r="AN15" s="32" t="s">
        <v>79</v>
      </c>
      <c r="AO15" s="33">
        <v>85.51</v>
      </c>
      <c r="AP15" s="33">
        <v>85.89</v>
      </c>
      <c r="AQ15" s="34">
        <f t="shared" si="3"/>
        <v>171.4</v>
      </c>
      <c r="AR15" s="35">
        <f t="shared" si="4"/>
        <v>14.283333333333333</v>
      </c>
      <c r="AS15" s="36">
        <f>Eingabe!I15</f>
        <v>7</v>
      </c>
      <c r="AT15" s="37">
        <f t="shared" si="10"/>
        <v>16.349999999999994</v>
      </c>
      <c r="AU15" s="47">
        <f t="shared" si="11"/>
        <v>2.289999999999992</v>
      </c>
      <c r="AV15" s="68"/>
      <c r="AW15" s="68"/>
      <c r="AX15" s="68"/>
      <c r="AY15" s="68"/>
      <c r="AZ15" s="68"/>
      <c r="BA15" s="68"/>
    </row>
    <row r="16" spans="1:53" s="39" customFormat="1" ht="20.25" customHeight="1" thickBot="1">
      <c r="A16" s="69"/>
      <c r="B16" s="120">
        <v>2</v>
      </c>
      <c r="C16" s="81" t="s">
        <v>65</v>
      </c>
      <c r="D16" s="92" t="s">
        <v>23</v>
      </c>
      <c r="E16" s="93">
        <f>Eingabe!D4</f>
        <v>20.5</v>
      </c>
      <c r="F16" s="88">
        <f>Eingabe!E4</f>
        <v>25</v>
      </c>
      <c r="G16" s="103">
        <f>Eingabe!F4</f>
        <v>17</v>
      </c>
      <c r="H16" s="117">
        <f>Eingabe!G4</f>
        <v>25</v>
      </c>
      <c r="I16" s="127">
        <f>Eingabe!H4</f>
        <v>15</v>
      </c>
      <c r="J16" s="102">
        <f>Eingabe!I4</f>
        <v>21</v>
      </c>
      <c r="K16" s="102">
        <f>Eingabe!J4</f>
        <v>20</v>
      </c>
      <c r="L16" s="131">
        <f>Eingabe!K4</f>
        <v>123</v>
      </c>
      <c r="M16" s="131">
        <f>SUM(L16-N16)</f>
        <v>108</v>
      </c>
      <c r="N16" s="132">
        <v>15</v>
      </c>
      <c r="O16" s="68"/>
      <c r="P16" s="68"/>
      <c r="Q16" s="78"/>
      <c r="R16" s="79"/>
      <c r="S16" s="78"/>
      <c r="T16" s="79"/>
      <c r="U16" s="78"/>
      <c r="V16" s="79"/>
      <c r="W16" s="78"/>
      <c r="X16" s="75"/>
      <c r="Y16" s="75"/>
      <c r="Z16" s="68"/>
      <c r="AA16" s="75"/>
      <c r="AB16" s="51"/>
      <c r="AC16" s="51"/>
      <c r="AD16" s="51"/>
      <c r="AE16" s="51"/>
      <c r="AF16" s="51"/>
      <c r="AG16" s="51"/>
      <c r="AH16" s="51"/>
      <c r="AI16" s="51"/>
      <c r="AJ16" s="51"/>
      <c r="AK16" s="76"/>
      <c r="AL16" s="77"/>
      <c r="AM16" s="43" t="s">
        <v>21</v>
      </c>
      <c r="AN16" s="32" t="s">
        <v>77</v>
      </c>
      <c r="AO16" s="33">
        <v>84.34</v>
      </c>
      <c r="AP16" s="33">
        <v>80.51</v>
      </c>
      <c r="AQ16" s="34">
        <f t="shared" si="3"/>
        <v>164.85000000000002</v>
      </c>
      <c r="AR16" s="35">
        <f t="shared" si="4"/>
        <v>13.737500000000002</v>
      </c>
      <c r="AS16" s="36">
        <f>Eingabe!I16</f>
        <v>6</v>
      </c>
      <c r="AT16" s="37">
        <f t="shared" si="10"/>
        <v>22.899999999999977</v>
      </c>
      <c r="AU16" s="47">
        <f t="shared" si="11"/>
        <v>6.549999999999983</v>
      </c>
      <c r="AV16" s="68"/>
      <c r="AW16" s="69"/>
      <c r="AX16" s="69"/>
      <c r="AY16" s="69"/>
      <c r="AZ16" s="69"/>
      <c r="BA16" s="69"/>
    </row>
    <row r="17" spans="1:53" s="41" customFormat="1" ht="20.25" customHeight="1" thickBot="1">
      <c r="A17" s="68"/>
      <c r="B17" s="121">
        <v>3</v>
      </c>
      <c r="C17" s="80" t="s">
        <v>76</v>
      </c>
      <c r="D17" s="94" t="s">
        <v>54</v>
      </c>
      <c r="E17" s="95">
        <f>Eingabe!D5</f>
        <v>14.2</v>
      </c>
      <c r="F17" s="62">
        <f>Eingabe!E5</f>
        <v>11</v>
      </c>
      <c r="G17" s="62">
        <f>Eingabe!F5</f>
        <v>12</v>
      </c>
      <c r="H17" s="114">
        <f>Eingabe!G5</f>
        <v>0</v>
      </c>
      <c r="I17" s="102">
        <f>Eingabe!H5</f>
        <v>20</v>
      </c>
      <c r="J17" s="62">
        <f>Eingabe!I5</f>
        <v>13</v>
      </c>
      <c r="K17" s="103">
        <f>Eingabe!J5</f>
        <v>15</v>
      </c>
      <c r="L17" s="112">
        <f>Eingabe!K5</f>
        <v>71</v>
      </c>
      <c r="M17" s="112">
        <f>SUM(L17-N17)</f>
        <v>71</v>
      </c>
      <c r="N17" s="122">
        <v>0</v>
      </c>
      <c r="O17" s="68"/>
      <c r="P17" s="68"/>
      <c r="Q17" s="51"/>
      <c r="R17" s="84" t="s">
        <v>23</v>
      </c>
      <c r="S17" s="143">
        <v>14.792</v>
      </c>
      <c r="T17" s="144"/>
      <c r="U17" s="85" t="s">
        <v>71</v>
      </c>
      <c r="V17" s="67">
        <v>5</v>
      </c>
      <c r="W17" s="51"/>
      <c r="X17" s="68"/>
      <c r="Y17" s="68"/>
      <c r="Z17" s="68"/>
      <c r="AA17" s="75"/>
      <c r="AB17" s="137">
        <f>Eingabe!$H$2</f>
        <v>41936</v>
      </c>
      <c r="AC17" s="138"/>
      <c r="AD17" s="138"/>
      <c r="AE17" s="138"/>
      <c r="AF17" s="138"/>
      <c r="AG17" s="138"/>
      <c r="AH17" s="138"/>
      <c r="AI17" s="138"/>
      <c r="AJ17" s="139"/>
      <c r="AK17" s="76"/>
      <c r="AL17" s="77"/>
      <c r="AM17" s="147" t="s">
        <v>74</v>
      </c>
      <c r="AN17" s="148"/>
      <c r="AO17" s="148"/>
      <c r="AP17" s="148"/>
      <c r="AQ17" s="148"/>
      <c r="AR17" s="148"/>
      <c r="AS17" s="148"/>
      <c r="AT17" s="148"/>
      <c r="AU17" s="149"/>
      <c r="AV17" s="68"/>
      <c r="AW17" s="68"/>
      <c r="AX17" s="68"/>
      <c r="AY17" s="68"/>
      <c r="AZ17" s="68"/>
      <c r="BA17" s="68"/>
    </row>
    <row r="18" spans="1:53" s="41" customFormat="1" ht="20.25" customHeight="1" thickBot="1">
      <c r="A18" s="68"/>
      <c r="B18" s="63">
        <v>4</v>
      </c>
      <c r="C18" s="82" t="s">
        <v>73</v>
      </c>
      <c r="D18" s="104" t="s">
        <v>27</v>
      </c>
      <c r="E18" s="91">
        <f>Eingabe!D9</f>
        <v>11.5</v>
      </c>
      <c r="F18" s="62">
        <f>Eingabe!E9</f>
        <v>12</v>
      </c>
      <c r="G18" s="114">
        <f>Eingabe!F9</f>
        <v>8</v>
      </c>
      <c r="H18" s="103">
        <f>Eingabe!G9</f>
        <v>15</v>
      </c>
      <c r="I18" s="62">
        <f>Eingabe!H9</f>
        <v>11</v>
      </c>
      <c r="J18" s="62">
        <f>Eingabe!I9</f>
        <v>12</v>
      </c>
      <c r="K18" s="62">
        <f>Eingabe!J9</f>
        <v>11</v>
      </c>
      <c r="L18" s="111">
        <f>Eingabe!K9</f>
        <v>69</v>
      </c>
      <c r="M18" s="111">
        <f>SUM(L18-N18)</f>
        <v>61</v>
      </c>
      <c r="N18" s="123">
        <v>8</v>
      </c>
      <c r="O18" s="73"/>
      <c r="P18" s="73"/>
      <c r="Q18" s="51"/>
      <c r="R18" s="51"/>
      <c r="S18" s="51"/>
      <c r="T18" s="51"/>
      <c r="U18" s="51"/>
      <c r="V18" s="51"/>
      <c r="W18" s="51"/>
      <c r="X18" s="68"/>
      <c r="Y18" s="68"/>
      <c r="Z18" s="73"/>
      <c r="AA18" s="75"/>
      <c r="AB18" s="154"/>
      <c r="AC18" s="155"/>
      <c r="AD18" s="155"/>
      <c r="AE18" s="155"/>
      <c r="AF18" s="155"/>
      <c r="AG18" s="155"/>
      <c r="AH18" s="155"/>
      <c r="AI18" s="155"/>
      <c r="AJ18" s="156"/>
      <c r="AK18" s="76"/>
      <c r="AL18" s="77"/>
      <c r="AM18" s="78"/>
      <c r="AN18" s="79"/>
      <c r="AO18" s="78"/>
      <c r="AP18" s="79"/>
      <c r="AQ18" s="78"/>
      <c r="AR18" s="78"/>
      <c r="AS18" s="78"/>
      <c r="AT18" s="52"/>
      <c r="AU18" s="52"/>
      <c r="AV18" s="68"/>
      <c r="AW18" s="68"/>
      <c r="AX18" s="68"/>
      <c r="AY18" s="68"/>
      <c r="AZ18" s="68"/>
      <c r="BA18" s="68"/>
    </row>
    <row r="19" spans="1:53" s="41" customFormat="1" ht="20.25" customHeight="1">
      <c r="A19" s="68"/>
      <c r="B19" s="63">
        <v>5</v>
      </c>
      <c r="C19" s="82" t="s">
        <v>73</v>
      </c>
      <c r="D19" s="32" t="s">
        <v>53</v>
      </c>
      <c r="E19" s="91">
        <f>Eingabe!D7</f>
        <v>11.333333333333334</v>
      </c>
      <c r="F19" s="114">
        <f>Eingabe!E7</f>
        <v>8</v>
      </c>
      <c r="G19" s="62">
        <f>Eingabe!F7</f>
        <v>14</v>
      </c>
      <c r="H19" s="62">
        <f>Eingabe!G7</f>
        <v>11</v>
      </c>
      <c r="I19" s="62">
        <f>Eingabe!H7</f>
        <v>12</v>
      </c>
      <c r="J19" s="62">
        <f>Eingabe!I7</f>
        <v>11</v>
      </c>
      <c r="K19" s="62">
        <f>Eingabe!J7</f>
        <v>12</v>
      </c>
      <c r="L19" s="111">
        <f>Eingabe!K7</f>
        <v>68</v>
      </c>
      <c r="M19" s="111">
        <f>SUM(L19-N19)</f>
        <v>60</v>
      </c>
      <c r="N19" s="123">
        <v>8</v>
      </c>
      <c r="O19" s="73"/>
      <c r="P19" s="73"/>
      <c r="Q19" s="137">
        <f>Eingabe!$F$2</f>
        <v>41712</v>
      </c>
      <c r="R19" s="138"/>
      <c r="S19" s="138"/>
      <c r="T19" s="138"/>
      <c r="U19" s="138"/>
      <c r="V19" s="138"/>
      <c r="W19" s="138"/>
      <c r="X19" s="138"/>
      <c r="Y19" s="139"/>
      <c r="Z19" s="73"/>
      <c r="AA19" s="75"/>
      <c r="AB19" s="159" t="s">
        <v>0</v>
      </c>
      <c r="AC19" s="157" t="s">
        <v>68</v>
      </c>
      <c r="AD19" s="135" t="s">
        <v>8</v>
      </c>
      <c r="AE19" s="135" t="s">
        <v>9</v>
      </c>
      <c r="AF19" s="135" t="s">
        <v>10</v>
      </c>
      <c r="AG19" s="135" t="s">
        <v>67</v>
      </c>
      <c r="AH19" s="145" t="s">
        <v>7</v>
      </c>
      <c r="AI19" s="150" t="s">
        <v>64</v>
      </c>
      <c r="AJ19" s="151"/>
      <c r="AK19" s="76"/>
      <c r="AL19" s="77"/>
      <c r="AM19" s="78"/>
      <c r="AN19" s="84" t="s">
        <v>26</v>
      </c>
      <c r="AO19" s="143">
        <v>14.834</v>
      </c>
      <c r="AP19" s="144"/>
      <c r="AQ19" s="85" t="s">
        <v>71</v>
      </c>
      <c r="AR19" s="67">
        <v>5</v>
      </c>
      <c r="AS19" s="78"/>
      <c r="AT19" s="52"/>
      <c r="AU19" s="52"/>
      <c r="AV19" s="68"/>
      <c r="AW19" s="68"/>
      <c r="AX19" s="68"/>
      <c r="AY19" s="68"/>
      <c r="AZ19" s="68"/>
      <c r="BA19" s="68"/>
    </row>
    <row r="20" spans="1:53" s="41" customFormat="1" ht="20.25" customHeight="1" thickBot="1">
      <c r="A20" s="68"/>
      <c r="B20" s="63">
        <v>6</v>
      </c>
      <c r="C20" s="81" t="s">
        <v>65</v>
      </c>
      <c r="D20" s="38" t="s">
        <v>25</v>
      </c>
      <c r="E20" s="91">
        <f>Eingabe!D11</f>
        <v>9.5</v>
      </c>
      <c r="F20" s="114">
        <f>Eingabe!E11</f>
        <v>9</v>
      </c>
      <c r="G20" s="62">
        <f>Eingabe!F11</f>
        <v>9</v>
      </c>
      <c r="H20" s="62">
        <f>Eingabe!G11</f>
        <v>9</v>
      </c>
      <c r="I20" s="62">
        <f>Eingabe!H11</f>
        <v>10</v>
      </c>
      <c r="J20" s="62">
        <f>Eingabe!I11</f>
        <v>10</v>
      </c>
      <c r="K20" s="62">
        <f>Eingabe!J11</f>
        <v>10</v>
      </c>
      <c r="L20" s="111">
        <f>Eingabe!K11</f>
        <v>57</v>
      </c>
      <c r="M20" s="111">
        <f>SUM(L20-N20)</f>
        <v>48</v>
      </c>
      <c r="N20" s="123">
        <v>9</v>
      </c>
      <c r="O20" s="68"/>
      <c r="P20" s="68"/>
      <c r="Q20" s="140"/>
      <c r="R20" s="141"/>
      <c r="S20" s="141"/>
      <c r="T20" s="141"/>
      <c r="U20" s="141"/>
      <c r="V20" s="141"/>
      <c r="W20" s="141"/>
      <c r="X20" s="141"/>
      <c r="Y20" s="142"/>
      <c r="Z20" s="68"/>
      <c r="AA20" s="75"/>
      <c r="AB20" s="160"/>
      <c r="AC20" s="158"/>
      <c r="AD20" s="136"/>
      <c r="AE20" s="136"/>
      <c r="AF20" s="136"/>
      <c r="AG20" s="136"/>
      <c r="AH20" s="146"/>
      <c r="AI20" s="55" t="s">
        <v>62</v>
      </c>
      <c r="AJ20" s="56" t="s">
        <v>63</v>
      </c>
      <c r="AK20" s="76"/>
      <c r="AL20" s="77"/>
      <c r="AM20" s="52"/>
      <c r="AN20" s="52"/>
      <c r="AO20" s="52"/>
      <c r="AP20" s="52"/>
      <c r="AQ20" s="52"/>
      <c r="AR20" s="52"/>
      <c r="AS20" s="52"/>
      <c r="AT20" s="52"/>
      <c r="AU20" s="52"/>
      <c r="AV20" s="68"/>
      <c r="AW20" s="68"/>
      <c r="AX20" s="68"/>
      <c r="AY20" s="68"/>
      <c r="AZ20" s="68"/>
      <c r="BA20" s="68"/>
    </row>
    <row r="21" spans="1:53" s="41" customFormat="1" ht="20.25" customHeight="1">
      <c r="A21" s="68"/>
      <c r="B21" s="63">
        <v>7</v>
      </c>
      <c r="C21" s="80" t="s">
        <v>76</v>
      </c>
      <c r="D21" s="32" t="s">
        <v>56</v>
      </c>
      <c r="E21" s="91">
        <f>Eingabe!D14</f>
        <v>8.333333333333334</v>
      </c>
      <c r="F21" s="114">
        <f>Eingabe!E14</f>
        <v>7</v>
      </c>
      <c r="G21" s="62">
        <f>Eingabe!F14</f>
        <v>7</v>
      </c>
      <c r="H21" s="62">
        <f>Eingabe!G14</f>
        <v>10</v>
      </c>
      <c r="I21" s="62">
        <f>Eingabe!H14</f>
        <v>9</v>
      </c>
      <c r="J21" s="62">
        <f>Eingabe!I14</f>
        <v>8</v>
      </c>
      <c r="K21" s="62">
        <f>Eingabe!J14</f>
        <v>9</v>
      </c>
      <c r="L21" s="111">
        <f>Eingabe!K14</f>
        <v>50</v>
      </c>
      <c r="M21" s="111">
        <f>SUM(L21-N21)</f>
        <v>43</v>
      </c>
      <c r="N21" s="123">
        <v>7</v>
      </c>
      <c r="O21" s="73"/>
      <c r="P21" s="73"/>
      <c r="Q21" s="159" t="s">
        <v>0</v>
      </c>
      <c r="R21" s="157" t="s">
        <v>68</v>
      </c>
      <c r="S21" s="135" t="s">
        <v>8</v>
      </c>
      <c r="T21" s="135" t="s">
        <v>9</v>
      </c>
      <c r="U21" s="135" t="s">
        <v>10</v>
      </c>
      <c r="V21" s="135" t="s">
        <v>67</v>
      </c>
      <c r="W21" s="145" t="s">
        <v>7</v>
      </c>
      <c r="X21" s="187" t="s">
        <v>64</v>
      </c>
      <c r="Y21" s="188"/>
      <c r="Z21" s="73"/>
      <c r="AA21" s="75"/>
      <c r="AB21" s="48" t="s">
        <v>11</v>
      </c>
      <c r="AC21" s="105" t="s">
        <v>26</v>
      </c>
      <c r="AD21" s="96">
        <v>93.74</v>
      </c>
      <c r="AE21" s="96">
        <f aca="true" t="shared" si="12" ref="AE21:AE28">SUM(AF21-AD21)</f>
        <v>94.16000000000001</v>
      </c>
      <c r="AF21" s="106">
        <v>187.9</v>
      </c>
      <c r="AG21" s="100">
        <f aca="true" t="shared" si="13" ref="AG21:AG28">SUM(AF21/12)</f>
        <v>15.658333333333333</v>
      </c>
      <c r="AH21" s="107">
        <f>Eingabe!H3</f>
        <v>25</v>
      </c>
      <c r="AI21" s="20"/>
      <c r="AJ21" s="44"/>
      <c r="AK21" s="76"/>
      <c r="AL21" s="77"/>
      <c r="AM21" s="137">
        <f>Eingabe!$J$2</f>
        <v>41985</v>
      </c>
      <c r="AN21" s="138"/>
      <c r="AO21" s="138"/>
      <c r="AP21" s="138"/>
      <c r="AQ21" s="138"/>
      <c r="AR21" s="138"/>
      <c r="AS21" s="138"/>
      <c r="AT21" s="138"/>
      <c r="AU21" s="139"/>
      <c r="AV21" s="68"/>
      <c r="AW21" s="68"/>
      <c r="AX21" s="68"/>
      <c r="AY21" s="68"/>
      <c r="AZ21" s="68"/>
      <c r="BA21" s="68"/>
    </row>
    <row r="22" spans="1:53" s="41" customFormat="1" ht="20.25" customHeight="1" thickBot="1">
      <c r="A22" s="68"/>
      <c r="B22" s="63">
        <v>8</v>
      </c>
      <c r="C22" s="82" t="s">
        <v>73</v>
      </c>
      <c r="D22" s="118" t="s">
        <v>24</v>
      </c>
      <c r="E22" s="91">
        <f>Eingabe!D6</f>
        <v>21</v>
      </c>
      <c r="F22" s="113">
        <f>Eingabe!E6</f>
        <v>0</v>
      </c>
      <c r="G22" s="102">
        <f>Eingabe!F6</f>
        <v>22</v>
      </c>
      <c r="H22" s="102">
        <f>Eingabe!G6</f>
        <v>20</v>
      </c>
      <c r="I22" s="62">
        <f>Eingabe!H6</f>
        <v>0</v>
      </c>
      <c r="J22" s="62">
        <f>Eingabe!I6</f>
        <v>0</v>
      </c>
      <c r="K22" s="62">
        <f>Eingabe!J6</f>
        <v>0</v>
      </c>
      <c r="L22" s="119">
        <f>Eingabe!K6</f>
        <v>42</v>
      </c>
      <c r="M22" s="119">
        <f>SUM(L22-N22)</f>
        <v>42</v>
      </c>
      <c r="N22" s="124">
        <v>0</v>
      </c>
      <c r="O22" s="73"/>
      <c r="P22" s="73"/>
      <c r="Q22" s="160"/>
      <c r="R22" s="158"/>
      <c r="S22" s="136"/>
      <c r="T22" s="136"/>
      <c r="U22" s="136"/>
      <c r="V22" s="136"/>
      <c r="W22" s="146"/>
      <c r="X22" s="40" t="s">
        <v>62</v>
      </c>
      <c r="Y22" s="42" t="s">
        <v>63</v>
      </c>
      <c r="Z22" s="73"/>
      <c r="AA22" s="75"/>
      <c r="AB22" s="115" t="s">
        <v>12</v>
      </c>
      <c r="AC22" s="220" t="s">
        <v>54</v>
      </c>
      <c r="AD22" s="99">
        <v>90.36</v>
      </c>
      <c r="AE22" s="97">
        <f t="shared" si="12"/>
        <v>93.17</v>
      </c>
      <c r="AF22" s="108">
        <v>183.53</v>
      </c>
      <c r="AG22" s="93">
        <f t="shared" si="13"/>
        <v>15.294166666666667</v>
      </c>
      <c r="AH22" s="109">
        <f>Eingabe!H5</f>
        <v>20</v>
      </c>
      <c r="AI22" s="26">
        <f aca="true" t="shared" si="14" ref="AI22:AI28">$AF$21-AF22</f>
        <v>4.3700000000000045</v>
      </c>
      <c r="AJ22" s="45">
        <f aca="true" t="shared" si="15" ref="AJ22:AJ28">SUM(AF21-AF22)</f>
        <v>4.3700000000000045</v>
      </c>
      <c r="AK22" s="76"/>
      <c r="AL22" s="77"/>
      <c r="AM22" s="140"/>
      <c r="AN22" s="141"/>
      <c r="AO22" s="141"/>
      <c r="AP22" s="141"/>
      <c r="AQ22" s="141"/>
      <c r="AR22" s="141"/>
      <c r="AS22" s="141"/>
      <c r="AT22" s="141"/>
      <c r="AU22" s="142"/>
      <c r="AV22" s="68"/>
      <c r="AW22" s="68"/>
      <c r="AX22" s="68"/>
      <c r="AY22" s="68"/>
      <c r="AZ22" s="68"/>
      <c r="BA22" s="68"/>
    </row>
    <row r="23" spans="1:53" s="41" customFormat="1" ht="20.25" customHeight="1">
      <c r="A23" s="68"/>
      <c r="B23" s="63">
        <v>9</v>
      </c>
      <c r="C23" s="81" t="s">
        <v>65</v>
      </c>
      <c r="D23" s="32" t="s">
        <v>57</v>
      </c>
      <c r="E23" s="91">
        <f>Eingabe!D13</f>
        <v>13.5</v>
      </c>
      <c r="F23" s="114">
        <f>Eingabe!E13</f>
        <v>0</v>
      </c>
      <c r="G23" s="62">
        <f>Eingabe!F13</f>
        <v>11</v>
      </c>
      <c r="H23" s="62">
        <f>Eingabe!G13</f>
        <v>0</v>
      </c>
      <c r="I23" s="62">
        <f>Eingabe!H13</f>
        <v>0</v>
      </c>
      <c r="J23" s="103">
        <f>Eingabe!I13</f>
        <v>16</v>
      </c>
      <c r="K23" s="62">
        <f>Eingabe!J13</f>
        <v>0</v>
      </c>
      <c r="L23" s="111">
        <f>Eingabe!K13</f>
        <v>27</v>
      </c>
      <c r="M23" s="111">
        <f>SUM(L23-N23)</f>
        <v>27</v>
      </c>
      <c r="N23" s="123">
        <v>0</v>
      </c>
      <c r="O23" s="73"/>
      <c r="P23" s="73"/>
      <c r="Q23" s="48" t="s">
        <v>11</v>
      </c>
      <c r="R23" s="86" t="s">
        <v>26</v>
      </c>
      <c r="S23" s="27">
        <v>89.93</v>
      </c>
      <c r="T23" s="96">
        <f aca="true" t="shared" si="16" ref="T23:T34">U23-S23</f>
        <v>92.4</v>
      </c>
      <c r="U23" s="17">
        <v>182.33</v>
      </c>
      <c r="V23" s="18">
        <f aca="true" t="shared" si="17" ref="V23:V34">SUM(U23/12)</f>
        <v>15.194166666666668</v>
      </c>
      <c r="W23" s="19">
        <f>Eingabe!F3</f>
        <v>27</v>
      </c>
      <c r="X23" s="20"/>
      <c r="Y23" s="44"/>
      <c r="Z23" s="73"/>
      <c r="AA23" s="75"/>
      <c r="AB23" s="116" t="s">
        <v>13</v>
      </c>
      <c r="AC23" s="221" t="s">
        <v>23</v>
      </c>
      <c r="AD23" s="33">
        <v>90.05</v>
      </c>
      <c r="AE23" s="99">
        <f t="shared" si="12"/>
        <v>92.81000000000002</v>
      </c>
      <c r="AF23" s="98">
        <v>182.86</v>
      </c>
      <c r="AG23" s="95">
        <f t="shared" si="13"/>
        <v>15.238333333333335</v>
      </c>
      <c r="AH23" s="110">
        <f>Eingabe!H4</f>
        <v>15</v>
      </c>
      <c r="AI23" s="31">
        <f t="shared" si="14"/>
        <v>5.039999999999992</v>
      </c>
      <c r="AJ23" s="46">
        <f t="shared" si="15"/>
        <v>0.6699999999999875</v>
      </c>
      <c r="AK23" s="76"/>
      <c r="AL23" s="77"/>
      <c r="AM23" s="159" t="s">
        <v>0</v>
      </c>
      <c r="AN23" s="135" t="s">
        <v>68</v>
      </c>
      <c r="AO23" s="135" t="s">
        <v>8</v>
      </c>
      <c r="AP23" s="135" t="s">
        <v>9</v>
      </c>
      <c r="AQ23" s="135" t="s">
        <v>10</v>
      </c>
      <c r="AR23" s="135" t="s">
        <v>67</v>
      </c>
      <c r="AS23" s="145" t="s">
        <v>7</v>
      </c>
      <c r="AT23" s="150" t="s">
        <v>64</v>
      </c>
      <c r="AU23" s="151"/>
      <c r="AV23" s="68"/>
      <c r="AW23" s="68"/>
      <c r="AX23" s="68"/>
      <c r="AY23" s="68"/>
      <c r="AZ23" s="68"/>
      <c r="BA23" s="68"/>
    </row>
    <row r="24" spans="1:53" s="41" customFormat="1" ht="20.25" customHeight="1">
      <c r="A24" s="68"/>
      <c r="B24" s="63">
        <v>10</v>
      </c>
      <c r="C24" s="81" t="s">
        <v>65</v>
      </c>
      <c r="D24" s="38" t="s">
        <v>35</v>
      </c>
      <c r="E24" s="91">
        <f>Eingabe!D8</f>
        <v>20</v>
      </c>
      <c r="F24" s="61">
        <f>Eingabe!E8</f>
        <v>20</v>
      </c>
      <c r="G24" s="114">
        <f>Eingabe!F8</f>
        <v>0</v>
      </c>
      <c r="H24" s="62">
        <f>Eingabe!G8</f>
        <v>0</v>
      </c>
      <c r="I24" s="62">
        <f>Eingabe!H8</f>
        <v>0</v>
      </c>
      <c r="J24" s="62">
        <f>Eingabe!I8</f>
        <v>0</v>
      </c>
      <c r="K24" s="62">
        <f>Eingabe!J8</f>
        <v>0</v>
      </c>
      <c r="L24" s="111">
        <f>Eingabe!K8</f>
        <v>20</v>
      </c>
      <c r="M24" s="111">
        <f>SUM(L24-N24)</f>
        <v>20</v>
      </c>
      <c r="N24" s="123">
        <v>0</v>
      </c>
      <c r="O24" s="73"/>
      <c r="P24" s="73"/>
      <c r="Q24" s="49" t="s">
        <v>12</v>
      </c>
      <c r="R24" s="92" t="s">
        <v>24</v>
      </c>
      <c r="S24" s="33">
        <v>89.37</v>
      </c>
      <c r="T24" s="97">
        <f t="shared" si="16"/>
        <v>91.44</v>
      </c>
      <c r="U24" s="23">
        <v>180.81</v>
      </c>
      <c r="V24" s="24">
        <f t="shared" si="17"/>
        <v>15.0675</v>
      </c>
      <c r="W24" s="25">
        <f>Eingabe!F6</f>
        <v>22</v>
      </c>
      <c r="X24" s="26">
        <f aca="true" t="shared" si="18" ref="X24:X34">$U$23-U24</f>
        <v>1.5200000000000102</v>
      </c>
      <c r="Y24" s="45">
        <f aca="true" t="shared" si="19" ref="Y24:Y34">SUM(U23-U24)</f>
        <v>1.5200000000000102</v>
      </c>
      <c r="Z24" s="73"/>
      <c r="AA24" s="75"/>
      <c r="AB24" s="43" t="s">
        <v>14</v>
      </c>
      <c r="AC24" s="32" t="s">
        <v>53</v>
      </c>
      <c r="AD24" s="97">
        <v>91.03</v>
      </c>
      <c r="AE24" s="33">
        <f t="shared" si="12"/>
        <v>91.33000000000001</v>
      </c>
      <c r="AF24" s="34">
        <v>182.36</v>
      </c>
      <c r="AG24" s="35">
        <f t="shared" si="13"/>
        <v>15.196666666666667</v>
      </c>
      <c r="AH24" s="36">
        <f>Eingabe!H7</f>
        <v>12</v>
      </c>
      <c r="AI24" s="37">
        <f t="shared" si="14"/>
        <v>5.539999999999992</v>
      </c>
      <c r="AJ24" s="47">
        <f t="shared" si="15"/>
        <v>0.5</v>
      </c>
      <c r="AK24" s="76"/>
      <c r="AL24" s="77"/>
      <c r="AM24" s="160"/>
      <c r="AN24" s="136"/>
      <c r="AO24" s="136"/>
      <c r="AP24" s="136"/>
      <c r="AQ24" s="136"/>
      <c r="AR24" s="136"/>
      <c r="AS24" s="146"/>
      <c r="AT24" s="55" t="s">
        <v>62</v>
      </c>
      <c r="AU24" s="56" t="s">
        <v>63</v>
      </c>
      <c r="AV24" s="68"/>
      <c r="AW24" s="68"/>
      <c r="AX24" s="68"/>
      <c r="AY24" s="68"/>
      <c r="AZ24" s="68"/>
      <c r="BA24" s="68"/>
    </row>
    <row r="25" spans="1:53" s="41" customFormat="1" ht="20.25" customHeight="1">
      <c r="A25" s="68"/>
      <c r="B25" s="63">
        <v>11</v>
      </c>
      <c r="C25" s="81" t="s">
        <v>65</v>
      </c>
      <c r="D25" s="32" t="s">
        <v>52</v>
      </c>
      <c r="E25" s="91">
        <f>Eingabe!D10</f>
        <v>10</v>
      </c>
      <c r="F25" s="62">
        <f>Eingabe!E10</f>
        <v>10</v>
      </c>
      <c r="G25" s="62">
        <f>Eingabe!F10</f>
        <v>10</v>
      </c>
      <c r="H25" s="114">
        <f>Eingabe!G10</f>
        <v>0</v>
      </c>
      <c r="I25" s="62">
        <f>Eingabe!H10</f>
        <v>0</v>
      </c>
      <c r="J25" s="62">
        <f>Eingabe!I10</f>
        <v>0</v>
      </c>
      <c r="K25" s="62">
        <f>Eingabe!J10</f>
        <v>0</v>
      </c>
      <c r="L25" s="111">
        <f>Eingabe!K10</f>
        <v>20</v>
      </c>
      <c r="M25" s="111">
        <f>SUM(L25-N25)</f>
        <v>20</v>
      </c>
      <c r="N25" s="123">
        <v>0</v>
      </c>
      <c r="O25" s="73"/>
      <c r="P25" s="73"/>
      <c r="Q25" s="50" t="s">
        <v>13</v>
      </c>
      <c r="R25" s="87" t="s">
        <v>23</v>
      </c>
      <c r="S25" s="16">
        <v>91.22</v>
      </c>
      <c r="T25" s="33">
        <f t="shared" si="16"/>
        <v>89.00999999999999</v>
      </c>
      <c r="U25" s="98">
        <v>180.23</v>
      </c>
      <c r="V25" s="29">
        <f t="shared" si="17"/>
        <v>15.019166666666665</v>
      </c>
      <c r="W25" s="30">
        <f>Eingabe!F4</f>
        <v>17</v>
      </c>
      <c r="X25" s="31">
        <f t="shared" si="18"/>
        <v>2.1000000000000227</v>
      </c>
      <c r="Y25" s="46">
        <f t="shared" si="19"/>
        <v>0.5800000000000125</v>
      </c>
      <c r="Z25" s="73"/>
      <c r="AA25" s="75"/>
      <c r="AB25" s="43" t="s">
        <v>15</v>
      </c>
      <c r="AC25" s="32" t="s">
        <v>27</v>
      </c>
      <c r="AD25" s="33">
        <v>88.92</v>
      </c>
      <c r="AE25" s="33">
        <f t="shared" si="12"/>
        <v>89.77</v>
      </c>
      <c r="AF25" s="34">
        <v>178.69</v>
      </c>
      <c r="AG25" s="35">
        <f t="shared" si="13"/>
        <v>14.890833333333333</v>
      </c>
      <c r="AH25" s="36">
        <f>Eingabe!H9</f>
        <v>11</v>
      </c>
      <c r="AI25" s="37">
        <f t="shared" si="14"/>
        <v>9.210000000000008</v>
      </c>
      <c r="AJ25" s="47">
        <f t="shared" si="15"/>
        <v>3.670000000000016</v>
      </c>
      <c r="AK25" s="76"/>
      <c r="AL25" s="77"/>
      <c r="AM25" s="128" t="s">
        <v>11</v>
      </c>
      <c r="AN25" s="105" t="s">
        <v>26</v>
      </c>
      <c r="AO25" s="96">
        <v>93.7</v>
      </c>
      <c r="AP25" s="96">
        <v>93.77</v>
      </c>
      <c r="AQ25" s="106">
        <f>SUM(AO25:AP25)</f>
        <v>187.47</v>
      </c>
      <c r="AR25" s="100">
        <f>SUM(AQ25/12)</f>
        <v>15.6225</v>
      </c>
      <c r="AS25" s="107">
        <f>Eingabe!J3</f>
        <v>25</v>
      </c>
      <c r="AT25" s="20"/>
      <c r="AU25" s="44"/>
      <c r="AV25" s="68"/>
      <c r="AW25" s="68"/>
      <c r="AX25" s="68"/>
      <c r="AY25" s="68"/>
      <c r="AZ25" s="68"/>
      <c r="BA25" s="68"/>
    </row>
    <row r="26" spans="1:53" s="41" customFormat="1" ht="20.25" customHeight="1">
      <c r="A26" s="68"/>
      <c r="B26" s="63">
        <v>12</v>
      </c>
      <c r="C26" s="81" t="s">
        <v>65</v>
      </c>
      <c r="D26" s="32" t="s">
        <v>77</v>
      </c>
      <c r="E26" s="91">
        <f>Eingabe!D16</f>
        <v>6.666666666666667</v>
      </c>
      <c r="F26" s="114">
        <f>Eingabe!E16</f>
        <v>0</v>
      </c>
      <c r="G26" s="62">
        <f>Eingabe!F16</f>
        <v>0</v>
      </c>
      <c r="H26" s="62">
        <f>Eingabe!G16</f>
        <v>0</v>
      </c>
      <c r="I26" s="62">
        <f>Eingabe!H16</f>
        <v>8</v>
      </c>
      <c r="J26" s="62">
        <f>Eingabe!I16</f>
        <v>6</v>
      </c>
      <c r="K26" s="62">
        <f>Eingabe!J16</f>
        <v>6</v>
      </c>
      <c r="L26" s="111">
        <f>Eingabe!K16</f>
        <v>20</v>
      </c>
      <c r="M26" s="111">
        <f>SUM(L26-N26)</f>
        <v>20</v>
      </c>
      <c r="N26" s="123">
        <v>0</v>
      </c>
      <c r="O26" s="73"/>
      <c r="P26" s="73"/>
      <c r="Q26" s="43" t="s">
        <v>14</v>
      </c>
      <c r="R26" s="32" t="s">
        <v>53</v>
      </c>
      <c r="S26" s="33">
        <v>88.28</v>
      </c>
      <c r="T26" s="99">
        <f t="shared" si="16"/>
        <v>89.30000000000001</v>
      </c>
      <c r="U26" s="34">
        <v>177.58</v>
      </c>
      <c r="V26" s="35">
        <f t="shared" si="17"/>
        <v>14.798333333333334</v>
      </c>
      <c r="W26" s="36">
        <f>Eingabe!F7</f>
        <v>14</v>
      </c>
      <c r="X26" s="37">
        <f t="shared" si="18"/>
        <v>4.75</v>
      </c>
      <c r="Y26" s="47">
        <f t="shared" si="19"/>
        <v>2.6499999999999773</v>
      </c>
      <c r="Z26" s="73"/>
      <c r="AA26" s="75"/>
      <c r="AB26" s="43" t="s">
        <v>16</v>
      </c>
      <c r="AC26" s="38" t="s">
        <v>25</v>
      </c>
      <c r="AD26" s="33">
        <v>88.05</v>
      </c>
      <c r="AE26" s="33">
        <f t="shared" si="12"/>
        <v>89.63000000000001</v>
      </c>
      <c r="AF26" s="34">
        <v>177.68</v>
      </c>
      <c r="AG26" s="35">
        <f t="shared" si="13"/>
        <v>14.806666666666667</v>
      </c>
      <c r="AH26" s="36">
        <f>Eingabe!H11</f>
        <v>10</v>
      </c>
      <c r="AI26" s="37">
        <f t="shared" si="14"/>
        <v>10.219999999999999</v>
      </c>
      <c r="AJ26" s="47">
        <f t="shared" si="15"/>
        <v>1.009999999999991</v>
      </c>
      <c r="AK26" s="76"/>
      <c r="AL26" s="77"/>
      <c r="AM26" s="115" t="s">
        <v>12</v>
      </c>
      <c r="AN26" s="92" t="s">
        <v>23</v>
      </c>
      <c r="AO26" s="97">
        <v>91.73</v>
      </c>
      <c r="AP26" s="99">
        <v>92.51</v>
      </c>
      <c r="AQ26" s="108">
        <f>SUM(AO26:AP26)</f>
        <v>184.24</v>
      </c>
      <c r="AR26" s="93">
        <f>SUM(AQ26/12)</f>
        <v>15.353333333333333</v>
      </c>
      <c r="AS26" s="109">
        <f>Eingabe!J4</f>
        <v>20</v>
      </c>
      <c r="AT26" s="26">
        <f>$AQ$25-AQ26</f>
        <v>3.2299999999999898</v>
      </c>
      <c r="AU26" s="45">
        <f>SUM(AQ25-AQ26)</f>
        <v>3.2299999999999898</v>
      </c>
      <c r="AV26" s="68"/>
      <c r="AW26" s="68"/>
      <c r="AX26" s="68"/>
      <c r="AY26" s="68"/>
      <c r="AZ26" s="68"/>
      <c r="BA26" s="68"/>
    </row>
    <row r="27" spans="1:53" s="41" customFormat="1" ht="20.25" customHeight="1">
      <c r="A27" s="68"/>
      <c r="B27" s="63">
        <v>12</v>
      </c>
      <c r="C27" s="80" t="s">
        <v>76</v>
      </c>
      <c r="D27" s="32" t="s">
        <v>79</v>
      </c>
      <c r="E27" s="91">
        <f>Eingabe!D15</f>
        <v>6.666666666666667</v>
      </c>
      <c r="F27" s="114">
        <f>Eingabe!E15</f>
        <v>0</v>
      </c>
      <c r="G27" s="62">
        <f>Eingabe!F15</f>
        <v>6</v>
      </c>
      <c r="H27" s="62">
        <f>Eingabe!G15</f>
        <v>0</v>
      </c>
      <c r="I27" s="62">
        <f>Eingabe!H15</f>
        <v>0</v>
      </c>
      <c r="J27" s="62">
        <f>Eingabe!I15</f>
        <v>7</v>
      </c>
      <c r="K27" s="62">
        <f>Eingabe!J15</f>
        <v>7</v>
      </c>
      <c r="L27" s="111">
        <f>Eingabe!K15</f>
        <v>20</v>
      </c>
      <c r="M27" s="111">
        <f>SUM(L27-N27)</f>
        <v>20</v>
      </c>
      <c r="N27" s="123">
        <v>0</v>
      </c>
      <c r="O27" s="73"/>
      <c r="P27" s="73"/>
      <c r="Q27" s="43" t="s">
        <v>15</v>
      </c>
      <c r="R27" s="32" t="s">
        <v>28</v>
      </c>
      <c r="S27" s="33">
        <v>88.93</v>
      </c>
      <c r="T27" s="33">
        <f t="shared" si="16"/>
        <v>87.12</v>
      </c>
      <c r="U27" s="34">
        <v>176.05</v>
      </c>
      <c r="V27" s="35">
        <f t="shared" si="17"/>
        <v>14.670833333333334</v>
      </c>
      <c r="W27" s="36">
        <f>Eingabe!F12</f>
        <v>13</v>
      </c>
      <c r="X27" s="37">
        <f t="shared" si="18"/>
        <v>6.280000000000001</v>
      </c>
      <c r="Y27" s="47">
        <f t="shared" si="19"/>
        <v>1.5300000000000011</v>
      </c>
      <c r="Z27" s="73"/>
      <c r="AA27" s="75"/>
      <c r="AB27" s="43" t="s">
        <v>17</v>
      </c>
      <c r="AC27" s="32" t="s">
        <v>56</v>
      </c>
      <c r="AD27" s="33">
        <v>85.21</v>
      </c>
      <c r="AE27" s="33">
        <f t="shared" si="12"/>
        <v>88.37000000000002</v>
      </c>
      <c r="AF27" s="34">
        <v>173.58</v>
      </c>
      <c r="AG27" s="35">
        <f t="shared" si="13"/>
        <v>14.465000000000002</v>
      </c>
      <c r="AH27" s="36">
        <f>Eingabe!H14</f>
        <v>9</v>
      </c>
      <c r="AI27" s="37">
        <f t="shared" si="14"/>
        <v>14.319999999999993</v>
      </c>
      <c r="AJ27" s="47">
        <f t="shared" si="15"/>
        <v>4.099999999999994</v>
      </c>
      <c r="AK27" s="76"/>
      <c r="AL27" s="77"/>
      <c r="AM27" s="116" t="s">
        <v>13</v>
      </c>
      <c r="AN27" s="94" t="s">
        <v>54</v>
      </c>
      <c r="AO27" s="33">
        <v>89.84</v>
      </c>
      <c r="AP27" s="97">
        <v>92.88</v>
      </c>
      <c r="AQ27" s="98">
        <f>SUM(AO27:AP27)</f>
        <v>182.72</v>
      </c>
      <c r="AR27" s="95">
        <f>SUM(AQ27/12)</f>
        <v>15.226666666666667</v>
      </c>
      <c r="AS27" s="110">
        <f>Eingabe!J5</f>
        <v>15</v>
      </c>
      <c r="AT27" s="31">
        <f>$AQ$25-AQ27</f>
        <v>4.75</v>
      </c>
      <c r="AU27" s="46">
        <f>SUM(AQ26-AQ27)</f>
        <v>1.5200000000000102</v>
      </c>
      <c r="AV27" s="68"/>
      <c r="AW27" s="68"/>
      <c r="AX27" s="68"/>
      <c r="AY27" s="68"/>
      <c r="AZ27" s="68"/>
      <c r="BA27" s="68"/>
    </row>
    <row r="28" spans="1:53" s="39" customFormat="1" ht="20.25" customHeight="1">
      <c r="A28" s="69"/>
      <c r="B28" s="63">
        <v>14</v>
      </c>
      <c r="C28" s="80" t="s">
        <v>76</v>
      </c>
      <c r="D28" s="32" t="s">
        <v>59</v>
      </c>
      <c r="E28" s="91">
        <f>Eingabe!D40</f>
        <v>8.5</v>
      </c>
      <c r="F28" s="114">
        <f>Eingabe!E40</f>
        <v>0</v>
      </c>
      <c r="G28" s="62">
        <f>Eingabe!F40</f>
        <v>0</v>
      </c>
      <c r="H28" s="62">
        <f>Eingabe!G40</f>
        <v>0</v>
      </c>
      <c r="I28" s="62">
        <f>Eingabe!H40</f>
        <v>0</v>
      </c>
      <c r="J28" s="62">
        <f>Eingabe!I40</f>
        <v>9</v>
      </c>
      <c r="K28" s="62">
        <f>Eingabe!J40</f>
        <v>8</v>
      </c>
      <c r="L28" s="111">
        <f>Eingabe!K40</f>
        <v>17</v>
      </c>
      <c r="M28" s="111">
        <f>SUM(L28-N28)</f>
        <v>17</v>
      </c>
      <c r="N28" s="123">
        <v>0</v>
      </c>
      <c r="O28" s="73"/>
      <c r="P28" s="73"/>
      <c r="Q28" s="43" t="s">
        <v>16</v>
      </c>
      <c r="R28" s="32" t="s">
        <v>54</v>
      </c>
      <c r="S28" s="22">
        <v>90.45</v>
      </c>
      <c r="T28" s="33">
        <f t="shared" si="16"/>
        <v>84.39999999999999</v>
      </c>
      <c r="U28" s="34">
        <v>174.85</v>
      </c>
      <c r="V28" s="35">
        <f t="shared" si="17"/>
        <v>14.570833333333333</v>
      </c>
      <c r="W28" s="36">
        <f>Eingabe!F5</f>
        <v>12</v>
      </c>
      <c r="X28" s="37">
        <f t="shared" si="18"/>
        <v>7.480000000000018</v>
      </c>
      <c r="Y28" s="47">
        <f t="shared" si="19"/>
        <v>1.200000000000017</v>
      </c>
      <c r="Z28" s="73"/>
      <c r="AA28" s="75"/>
      <c r="AB28" s="43" t="s">
        <v>18</v>
      </c>
      <c r="AC28" s="32" t="s">
        <v>77</v>
      </c>
      <c r="AD28" s="33">
        <v>82.6</v>
      </c>
      <c r="AE28" s="33">
        <f t="shared" si="12"/>
        <v>83.82</v>
      </c>
      <c r="AF28" s="34">
        <v>166.42</v>
      </c>
      <c r="AG28" s="35">
        <f t="shared" si="13"/>
        <v>13.868333333333332</v>
      </c>
      <c r="AH28" s="36">
        <f>Eingabe!H16</f>
        <v>8</v>
      </c>
      <c r="AI28" s="37">
        <f t="shared" si="14"/>
        <v>21.480000000000018</v>
      </c>
      <c r="AJ28" s="47">
        <f t="shared" si="15"/>
        <v>7.160000000000025</v>
      </c>
      <c r="AK28" s="76"/>
      <c r="AL28" s="77"/>
      <c r="AM28" s="43" t="s">
        <v>14</v>
      </c>
      <c r="AN28" s="32" t="s">
        <v>53</v>
      </c>
      <c r="AO28" s="99">
        <v>90.84</v>
      </c>
      <c r="AP28" s="33">
        <v>90.23</v>
      </c>
      <c r="AQ28" s="34">
        <f>SUM(AO28:AP28)</f>
        <v>181.07</v>
      </c>
      <c r="AR28" s="35">
        <f>SUM(AQ28/12)</f>
        <v>15.089166666666666</v>
      </c>
      <c r="AS28" s="36">
        <f>Eingabe!J7</f>
        <v>12</v>
      </c>
      <c r="AT28" s="37">
        <f>$AQ$25-AQ28</f>
        <v>6.400000000000006</v>
      </c>
      <c r="AU28" s="47">
        <f>SUM(AQ27-AQ28)</f>
        <v>1.6500000000000057</v>
      </c>
      <c r="AV28" s="68"/>
      <c r="AW28" s="69"/>
      <c r="AX28" s="69"/>
      <c r="AY28" s="69"/>
      <c r="AZ28" s="69"/>
      <c r="BA28" s="69"/>
    </row>
    <row r="29" spans="1:53" s="41" customFormat="1" ht="20.25" customHeight="1" thickBot="1">
      <c r="A29" s="68"/>
      <c r="B29" s="63">
        <v>15</v>
      </c>
      <c r="C29" s="82" t="s">
        <v>80</v>
      </c>
      <c r="D29" s="32" t="s">
        <v>28</v>
      </c>
      <c r="E29" s="91">
        <f>Eingabe!D12</f>
        <v>13</v>
      </c>
      <c r="F29" s="114">
        <f>Eingabe!E12</f>
        <v>0</v>
      </c>
      <c r="G29" s="62">
        <f>Eingabe!F12</f>
        <v>13</v>
      </c>
      <c r="H29" s="62">
        <f>Eingabe!G12</f>
        <v>0</v>
      </c>
      <c r="I29" s="62">
        <f>Eingabe!H12</f>
        <v>0</v>
      </c>
      <c r="J29" s="62">
        <f>Eingabe!I12</f>
        <v>0</v>
      </c>
      <c r="K29" s="62">
        <f>Eingabe!J12</f>
        <v>0</v>
      </c>
      <c r="L29" s="111">
        <f>Eingabe!K12</f>
        <v>13</v>
      </c>
      <c r="M29" s="111">
        <f>SUM(L29-N29)</f>
        <v>13</v>
      </c>
      <c r="N29" s="123">
        <v>0</v>
      </c>
      <c r="O29" s="73"/>
      <c r="P29" s="73"/>
      <c r="Q29" s="43" t="s">
        <v>17</v>
      </c>
      <c r="R29" s="32" t="s">
        <v>57</v>
      </c>
      <c r="S29" s="33">
        <v>86.23</v>
      </c>
      <c r="T29" s="33">
        <f t="shared" si="16"/>
        <v>86.92</v>
      </c>
      <c r="U29" s="34">
        <v>173.15</v>
      </c>
      <c r="V29" s="35">
        <f t="shared" si="17"/>
        <v>14.429166666666667</v>
      </c>
      <c r="W29" s="36">
        <f>Eingabe!F13</f>
        <v>11</v>
      </c>
      <c r="X29" s="37">
        <f t="shared" si="18"/>
        <v>9.180000000000007</v>
      </c>
      <c r="Y29" s="47">
        <f t="shared" si="19"/>
        <v>1.6999999999999886</v>
      </c>
      <c r="Z29" s="73"/>
      <c r="AA29" s="75"/>
      <c r="AB29" s="147" t="s">
        <v>58</v>
      </c>
      <c r="AC29" s="148"/>
      <c r="AD29" s="148"/>
      <c r="AE29" s="148"/>
      <c r="AF29" s="148"/>
      <c r="AG29" s="148"/>
      <c r="AH29" s="148"/>
      <c r="AI29" s="148"/>
      <c r="AJ29" s="149"/>
      <c r="AK29" s="76"/>
      <c r="AL29" s="77"/>
      <c r="AM29" s="43" t="s">
        <v>15</v>
      </c>
      <c r="AN29" s="32" t="s">
        <v>27</v>
      </c>
      <c r="AO29" s="33">
        <v>88.21</v>
      </c>
      <c r="AP29" s="33">
        <v>91.65</v>
      </c>
      <c r="AQ29" s="34">
        <f>SUM(AO29:AP29)</f>
        <v>179.86</v>
      </c>
      <c r="AR29" s="35">
        <f>SUM(AQ29/12)</f>
        <v>14.988333333333335</v>
      </c>
      <c r="AS29" s="36">
        <f>Eingabe!J9</f>
        <v>11</v>
      </c>
      <c r="AT29" s="37">
        <f aca="true" t="shared" si="20" ref="AT29:AT34">$AQ$25-AQ29</f>
        <v>7.609999999999985</v>
      </c>
      <c r="AU29" s="47">
        <f aca="true" t="shared" si="21" ref="AU29:AU34">SUM(AQ28-AQ29)</f>
        <v>1.2099999999999795</v>
      </c>
      <c r="AV29" s="68"/>
      <c r="AW29" s="68"/>
      <c r="AX29" s="68"/>
      <c r="AY29" s="68"/>
      <c r="AZ29" s="68"/>
      <c r="BA29" s="68"/>
    </row>
    <row r="30" spans="1:53" s="41" customFormat="1" ht="20.25" customHeight="1" thickBot="1">
      <c r="A30" s="68"/>
      <c r="B30" s="173" t="s">
        <v>58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5"/>
      <c r="O30" s="73"/>
      <c r="P30" s="73"/>
      <c r="Q30" s="43" t="s">
        <v>18</v>
      </c>
      <c r="R30" s="32" t="s">
        <v>52</v>
      </c>
      <c r="S30" s="33">
        <v>85.23</v>
      </c>
      <c r="T30" s="33">
        <f t="shared" si="16"/>
        <v>87.27999999999999</v>
      </c>
      <c r="U30" s="34">
        <v>172.51</v>
      </c>
      <c r="V30" s="35">
        <f t="shared" si="17"/>
        <v>14.375833333333333</v>
      </c>
      <c r="W30" s="36">
        <f>Eingabe!F10</f>
        <v>10</v>
      </c>
      <c r="X30" s="37">
        <f t="shared" si="18"/>
        <v>9.820000000000022</v>
      </c>
      <c r="Y30" s="47">
        <f t="shared" si="19"/>
        <v>0.6400000000000148</v>
      </c>
      <c r="Z30" s="73"/>
      <c r="AA30" s="75"/>
      <c r="AB30" s="78"/>
      <c r="AC30" s="79"/>
      <c r="AD30" s="78"/>
      <c r="AE30" s="79"/>
      <c r="AF30" s="78"/>
      <c r="AG30" s="78"/>
      <c r="AH30" s="78"/>
      <c r="AI30" s="78"/>
      <c r="AJ30" s="78"/>
      <c r="AK30" s="76"/>
      <c r="AL30" s="77"/>
      <c r="AM30" s="43" t="s">
        <v>16</v>
      </c>
      <c r="AN30" s="38" t="s">
        <v>25</v>
      </c>
      <c r="AO30" s="33">
        <v>88.68</v>
      </c>
      <c r="AP30" s="33">
        <v>89.44</v>
      </c>
      <c r="AQ30" s="34">
        <f>SUM(AO30:AP30)</f>
        <v>178.12</v>
      </c>
      <c r="AR30" s="35">
        <f>SUM(AQ30/12)</f>
        <v>14.843333333333334</v>
      </c>
      <c r="AS30" s="36">
        <f>Eingabe!J11</f>
        <v>10</v>
      </c>
      <c r="AT30" s="37">
        <f t="shared" si="20"/>
        <v>9.349999999999994</v>
      </c>
      <c r="AU30" s="47">
        <f t="shared" si="21"/>
        <v>1.740000000000009</v>
      </c>
      <c r="AV30" s="68"/>
      <c r="AW30" s="68"/>
      <c r="AX30" s="68"/>
      <c r="AY30" s="68"/>
      <c r="AZ30" s="68"/>
      <c r="BA30" s="68"/>
    </row>
    <row r="31" spans="1:53" s="41" customFormat="1" ht="20.25" customHeight="1">
      <c r="A31" s="68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3"/>
      <c r="P31" s="73"/>
      <c r="Q31" s="43" t="s">
        <v>19</v>
      </c>
      <c r="R31" s="38" t="s">
        <v>25</v>
      </c>
      <c r="S31" s="33">
        <v>87.1</v>
      </c>
      <c r="T31" s="33">
        <f t="shared" si="16"/>
        <v>85.34</v>
      </c>
      <c r="U31" s="34">
        <v>172.44</v>
      </c>
      <c r="V31" s="35">
        <f t="shared" si="17"/>
        <v>14.37</v>
      </c>
      <c r="W31" s="36">
        <f>Eingabe!F11</f>
        <v>9</v>
      </c>
      <c r="X31" s="37">
        <f t="shared" si="18"/>
        <v>9.890000000000015</v>
      </c>
      <c r="Y31" s="47">
        <f t="shared" si="19"/>
        <v>0.06999999999999318</v>
      </c>
      <c r="Z31" s="73"/>
      <c r="AA31" s="75"/>
      <c r="AB31" s="78"/>
      <c r="AC31" s="84" t="s">
        <v>26</v>
      </c>
      <c r="AD31" s="143">
        <v>14.764</v>
      </c>
      <c r="AE31" s="144"/>
      <c r="AF31" s="85" t="s">
        <v>71</v>
      </c>
      <c r="AG31" s="67">
        <v>5</v>
      </c>
      <c r="AH31" s="78"/>
      <c r="AI31" s="78"/>
      <c r="AJ31" s="78"/>
      <c r="AK31" s="76"/>
      <c r="AL31" s="77"/>
      <c r="AM31" s="43" t="s">
        <v>17</v>
      </c>
      <c r="AN31" s="32" t="s">
        <v>56</v>
      </c>
      <c r="AO31" s="33">
        <v>86.53</v>
      </c>
      <c r="AP31" s="33">
        <v>87.7</v>
      </c>
      <c r="AQ31" s="34">
        <f>SUM(AO31:AP31)</f>
        <v>174.23000000000002</v>
      </c>
      <c r="AR31" s="35">
        <f>SUM(AQ31/12)</f>
        <v>14.519166666666669</v>
      </c>
      <c r="AS31" s="36">
        <f>Eingabe!J14</f>
        <v>9</v>
      </c>
      <c r="AT31" s="37">
        <f t="shared" si="20"/>
        <v>13.23999999999998</v>
      </c>
      <c r="AU31" s="47">
        <f t="shared" si="21"/>
        <v>3.8899999999999864</v>
      </c>
      <c r="AV31" s="68"/>
      <c r="AW31" s="68"/>
      <c r="AX31" s="68"/>
      <c r="AY31" s="68"/>
      <c r="AZ31" s="68"/>
      <c r="BA31" s="68"/>
    </row>
    <row r="32" spans="1:53" s="41" customFormat="1" ht="20.25" customHeight="1">
      <c r="A32" s="68"/>
      <c r="B32" s="76"/>
      <c r="C32" s="80" t="s">
        <v>76</v>
      </c>
      <c r="D32" s="81" t="s">
        <v>65</v>
      </c>
      <c r="E32" s="82" t="s">
        <v>73</v>
      </c>
      <c r="F32" s="83" t="s">
        <v>66</v>
      </c>
      <c r="G32" s="76"/>
      <c r="H32" s="76"/>
      <c r="I32" s="76"/>
      <c r="J32" s="76"/>
      <c r="K32" s="76"/>
      <c r="L32" s="76"/>
      <c r="M32" s="76"/>
      <c r="N32" s="76"/>
      <c r="O32" s="73"/>
      <c r="P32" s="73"/>
      <c r="Q32" s="43" t="s">
        <v>20</v>
      </c>
      <c r="R32" s="32" t="s">
        <v>27</v>
      </c>
      <c r="S32" s="33">
        <v>87.66</v>
      </c>
      <c r="T32" s="33">
        <f t="shared" si="16"/>
        <v>82.85</v>
      </c>
      <c r="U32" s="34">
        <v>170.51</v>
      </c>
      <c r="V32" s="35">
        <f t="shared" si="17"/>
        <v>14.209166666666667</v>
      </c>
      <c r="W32" s="36">
        <f>Eingabe!F9</f>
        <v>8</v>
      </c>
      <c r="X32" s="37">
        <f t="shared" si="18"/>
        <v>11.820000000000022</v>
      </c>
      <c r="Y32" s="47">
        <f t="shared" si="19"/>
        <v>1.9300000000000068</v>
      </c>
      <c r="Z32" s="73"/>
      <c r="AA32" s="75"/>
      <c r="AB32" s="51"/>
      <c r="AC32" s="51"/>
      <c r="AD32" s="51"/>
      <c r="AE32" s="51"/>
      <c r="AF32" s="51"/>
      <c r="AG32" s="51"/>
      <c r="AH32" s="51"/>
      <c r="AI32" s="51"/>
      <c r="AJ32" s="51"/>
      <c r="AK32" s="76"/>
      <c r="AL32" s="77"/>
      <c r="AM32" s="43" t="s">
        <v>18</v>
      </c>
      <c r="AN32" s="32" t="s">
        <v>59</v>
      </c>
      <c r="AO32" s="33">
        <v>85.73</v>
      </c>
      <c r="AP32" s="33">
        <v>88.15</v>
      </c>
      <c r="AQ32" s="34">
        <f>SUM(AO32:AP32)</f>
        <v>173.88</v>
      </c>
      <c r="AR32" s="35">
        <f>SUM(AQ32/12)</f>
        <v>14.49</v>
      </c>
      <c r="AS32" s="36">
        <f>Eingabe!J40</f>
        <v>8</v>
      </c>
      <c r="AT32" s="37">
        <f t="shared" si="20"/>
        <v>13.590000000000003</v>
      </c>
      <c r="AU32" s="47">
        <f t="shared" si="21"/>
        <v>0.35000000000002274</v>
      </c>
      <c r="AV32" s="68"/>
      <c r="AW32" s="68"/>
      <c r="AX32" s="68"/>
      <c r="AY32" s="68"/>
      <c r="AZ32" s="68"/>
      <c r="BA32" s="68"/>
    </row>
    <row r="33" spans="1:53" s="41" customFormat="1" ht="20.25" customHeight="1">
      <c r="A33" s="68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73"/>
      <c r="P33" s="73"/>
      <c r="Q33" s="43" t="s">
        <v>21</v>
      </c>
      <c r="R33" s="32" t="s">
        <v>56</v>
      </c>
      <c r="S33" s="33">
        <v>83.93</v>
      </c>
      <c r="T33" s="33">
        <f t="shared" si="16"/>
        <v>81.75999999999999</v>
      </c>
      <c r="U33" s="34">
        <v>165.69</v>
      </c>
      <c r="V33" s="35">
        <f t="shared" si="17"/>
        <v>13.8075</v>
      </c>
      <c r="W33" s="36">
        <f>Eingabe!F14</f>
        <v>7</v>
      </c>
      <c r="X33" s="37">
        <f t="shared" si="18"/>
        <v>16.640000000000015</v>
      </c>
      <c r="Y33" s="47">
        <f t="shared" si="19"/>
        <v>4.819999999999993</v>
      </c>
      <c r="Z33" s="73"/>
      <c r="AA33" s="75"/>
      <c r="AB33" s="51"/>
      <c r="AC33" s="51"/>
      <c r="AD33" s="51"/>
      <c r="AE33" s="51"/>
      <c r="AF33" s="51"/>
      <c r="AG33" s="51"/>
      <c r="AH33" s="51"/>
      <c r="AI33" s="51"/>
      <c r="AJ33" s="51"/>
      <c r="AK33" s="76"/>
      <c r="AL33" s="77"/>
      <c r="AM33" s="43" t="s">
        <v>19</v>
      </c>
      <c r="AN33" s="32" t="s">
        <v>79</v>
      </c>
      <c r="AO33" s="33">
        <v>83.93</v>
      </c>
      <c r="AP33" s="33">
        <v>86.99</v>
      </c>
      <c r="AQ33" s="34">
        <f>SUM(AO33:AP33)</f>
        <v>170.92000000000002</v>
      </c>
      <c r="AR33" s="35">
        <f>SUM(AQ33/12)</f>
        <v>14.243333333333334</v>
      </c>
      <c r="AS33" s="36">
        <f>Eingabe!J15</f>
        <v>7</v>
      </c>
      <c r="AT33" s="37">
        <f t="shared" si="20"/>
        <v>16.549999999999983</v>
      </c>
      <c r="AU33" s="47">
        <f t="shared" si="21"/>
        <v>2.9599999999999795</v>
      </c>
      <c r="AV33" s="68"/>
      <c r="AW33" s="68"/>
      <c r="AX33" s="68"/>
      <c r="AY33" s="68"/>
      <c r="AZ33" s="68"/>
      <c r="BA33" s="68"/>
    </row>
    <row r="34" spans="1:53" s="41" customFormat="1" ht="20.25" customHeight="1">
      <c r="A34" s="68"/>
      <c r="B34" s="186">
        <v>41691</v>
      </c>
      <c r="C34" s="186"/>
      <c r="D34" s="84" t="s">
        <v>23</v>
      </c>
      <c r="E34" s="143">
        <v>14.792</v>
      </c>
      <c r="F34" s="144"/>
      <c r="G34" s="85" t="s">
        <v>71</v>
      </c>
      <c r="H34" s="67">
        <v>5</v>
      </c>
      <c r="I34" s="52"/>
      <c r="J34" s="52"/>
      <c r="K34" s="52"/>
      <c r="L34" s="52"/>
      <c r="M34" s="52"/>
      <c r="N34" s="52"/>
      <c r="O34" s="73"/>
      <c r="P34" s="73"/>
      <c r="Q34" s="43" t="s">
        <v>22</v>
      </c>
      <c r="R34" s="32" t="s">
        <v>79</v>
      </c>
      <c r="S34" s="33">
        <v>73.97</v>
      </c>
      <c r="T34" s="33">
        <f t="shared" si="16"/>
        <v>77.28999999999999</v>
      </c>
      <c r="U34" s="34">
        <v>151.26</v>
      </c>
      <c r="V34" s="35">
        <f t="shared" si="17"/>
        <v>12.604999999999999</v>
      </c>
      <c r="W34" s="36">
        <f>Eingabe!F15</f>
        <v>6</v>
      </c>
      <c r="X34" s="37">
        <f t="shared" si="18"/>
        <v>31.07000000000002</v>
      </c>
      <c r="Y34" s="47">
        <f t="shared" si="19"/>
        <v>14.430000000000007</v>
      </c>
      <c r="Z34" s="73"/>
      <c r="AA34" s="75"/>
      <c r="AB34" s="51"/>
      <c r="AC34" s="51"/>
      <c r="AD34" s="51"/>
      <c r="AE34" s="51"/>
      <c r="AF34" s="51"/>
      <c r="AG34" s="51"/>
      <c r="AH34" s="51"/>
      <c r="AI34" s="51"/>
      <c r="AJ34" s="51"/>
      <c r="AK34" s="76"/>
      <c r="AL34" s="77"/>
      <c r="AM34" s="43" t="s">
        <v>20</v>
      </c>
      <c r="AN34" s="32" t="s">
        <v>77</v>
      </c>
      <c r="AO34" s="33">
        <v>81.27</v>
      </c>
      <c r="AP34" s="33">
        <v>84.07</v>
      </c>
      <c r="AQ34" s="34">
        <f>SUM(AO34:AP34)</f>
        <v>165.33999999999997</v>
      </c>
      <c r="AR34" s="35">
        <f>SUM(AQ34/12)</f>
        <v>13.77833333333333</v>
      </c>
      <c r="AS34" s="36">
        <f>Eingabe!J16</f>
        <v>6</v>
      </c>
      <c r="AT34" s="37">
        <f t="shared" si="20"/>
        <v>22.130000000000024</v>
      </c>
      <c r="AU34" s="47">
        <f t="shared" si="21"/>
        <v>5.580000000000041</v>
      </c>
      <c r="AV34" s="68"/>
      <c r="AW34" s="68"/>
      <c r="AX34" s="68"/>
      <c r="AY34" s="68"/>
      <c r="AZ34" s="68"/>
      <c r="BA34" s="68"/>
    </row>
    <row r="35" spans="1:53" s="41" customFormat="1" ht="20.25" customHeight="1" thickBot="1">
      <c r="A35" s="68"/>
      <c r="B35" s="186">
        <v>41712</v>
      </c>
      <c r="C35" s="186"/>
      <c r="D35" s="90" t="s">
        <v>26</v>
      </c>
      <c r="E35" s="152">
        <v>14.76</v>
      </c>
      <c r="F35" s="153"/>
      <c r="G35" s="85" t="s">
        <v>71</v>
      </c>
      <c r="H35" s="67">
        <v>6</v>
      </c>
      <c r="I35" s="52"/>
      <c r="J35" s="52"/>
      <c r="K35" s="52"/>
      <c r="L35" s="52"/>
      <c r="M35" s="52"/>
      <c r="N35" s="52"/>
      <c r="O35" s="73"/>
      <c r="P35" s="73"/>
      <c r="Q35" s="147" t="s">
        <v>75</v>
      </c>
      <c r="R35" s="148"/>
      <c r="S35" s="148"/>
      <c r="T35" s="148"/>
      <c r="U35" s="148"/>
      <c r="V35" s="148"/>
      <c r="W35" s="148"/>
      <c r="X35" s="148"/>
      <c r="Y35" s="149"/>
      <c r="Z35" s="73"/>
      <c r="AA35" s="75"/>
      <c r="AB35" s="51"/>
      <c r="AC35" s="51"/>
      <c r="AD35" s="51"/>
      <c r="AE35" s="51"/>
      <c r="AF35" s="51"/>
      <c r="AG35" s="51"/>
      <c r="AH35" s="51"/>
      <c r="AI35" s="51"/>
      <c r="AJ35" s="51"/>
      <c r="AK35" s="76"/>
      <c r="AL35" s="77"/>
      <c r="AM35" s="147" t="s">
        <v>74</v>
      </c>
      <c r="AN35" s="148"/>
      <c r="AO35" s="148"/>
      <c r="AP35" s="148"/>
      <c r="AQ35" s="148"/>
      <c r="AR35" s="148"/>
      <c r="AS35" s="148"/>
      <c r="AT35" s="148"/>
      <c r="AU35" s="149"/>
      <c r="AV35" s="68"/>
      <c r="AW35" s="68"/>
      <c r="AX35" s="68"/>
      <c r="AY35" s="68"/>
      <c r="AZ35" s="68"/>
      <c r="BA35" s="68"/>
    </row>
    <row r="36" spans="1:53" s="41" customFormat="1" ht="20.25" customHeight="1">
      <c r="A36" s="68"/>
      <c r="B36" s="186">
        <v>41817</v>
      </c>
      <c r="C36" s="186"/>
      <c r="D36" s="84" t="s">
        <v>23</v>
      </c>
      <c r="E36" s="143">
        <v>14.839</v>
      </c>
      <c r="F36" s="144"/>
      <c r="G36" s="85" t="s">
        <v>71</v>
      </c>
      <c r="H36" s="67">
        <v>5</v>
      </c>
      <c r="I36" s="52"/>
      <c r="J36" s="52"/>
      <c r="K36" s="52"/>
      <c r="L36" s="52"/>
      <c r="M36" s="52"/>
      <c r="N36" s="52"/>
      <c r="O36" s="73"/>
      <c r="P36" s="73"/>
      <c r="Q36" s="78"/>
      <c r="R36" s="79"/>
      <c r="S36" s="78"/>
      <c r="T36" s="79"/>
      <c r="U36" s="78"/>
      <c r="V36" s="78"/>
      <c r="W36" s="78"/>
      <c r="X36" s="75"/>
      <c r="Y36" s="75"/>
      <c r="Z36" s="73"/>
      <c r="AA36" s="75"/>
      <c r="AB36" s="9"/>
      <c r="AC36" s="9"/>
      <c r="AD36" s="9"/>
      <c r="AE36" s="9"/>
      <c r="AF36" s="9"/>
      <c r="AG36" s="9"/>
      <c r="AH36" s="9"/>
      <c r="AI36" s="9"/>
      <c r="AJ36" s="9"/>
      <c r="AK36" s="76"/>
      <c r="AL36" s="77"/>
      <c r="AM36" s="78"/>
      <c r="AN36" s="78"/>
      <c r="AO36" s="79"/>
      <c r="AP36" s="78"/>
      <c r="AQ36" s="78"/>
      <c r="AR36" s="78"/>
      <c r="AS36" s="78"/>
      <c r="AT36" s="52"/>
      <c r="AU36" s="52"/>
      <c r="AV36" s="68"/>
      <c r="AW36" s="68"/>
      <c r="AX36" s="68"/>
      <c r="AY36" s="68"/>
      <c r="AZ36" s="68"/>
      <c r="BA36" s="68"/>
    </row>
    <row r="37" spans="1:53" s="41" customFormat="1" ht="20.25" customHeight="1">
      <c r="A37" s="68"/>
      <c r="B37" s="186">
        <v>41936</v>
      </c>
      <c r="C37" s="186"/>
      <c r="D37" s="84" t="s">
        <v>26</v>
      </c>
      <c r="E37" s="143">
        <v>14.764</v>
      </c>
      <c r="F37" s="144"/>
      <c r="G37" s="85" t="s">
        <v>71</v>
      </c>
      <c r="H37" s="67">
        <v>5</v>
      </c>
      <c r="I37" s="52"/>
      <c r="J37" s="52"/>
      <c r="K37" s="52"/>
      <c r="L37" s="52"/>
      <c r="M37" s="52"/>
      <c r="N37" s="52"/>
      <c r="O37" s="73"/>
      <c r="P37" s="73"/>
      <c r="Q37" s="78"/>
      <c r="R37" s="84" t="s">
        <v>26</v>
      </c>
      <c r="S37" s="152">
        <v>14.76</v>
      </c>
      <c r="T37" s="153"/>
      <c r="U37" s="85" t="s">
        <v>71</v>
      </c>
      <c r="V37" s="67">
        <v>6</v>
      </c>
      <c r="W37" s="78"/>
      <c r="X37" s="75"/>
      <c r="Y37" s="75"/>
      <c r="Z37" s="73"/>
      <c r="AA37" s="75"/>
      <c r="AB37" s="9"/>
      <c r="AC37" s="9"/>
      <c r="AD37" s="9"/>
      <c r="AE37" s="9"/>
      <c r="AF37" s="9"/>
      <c r="AG37" s="9"/>
      <c r="AH37" s="9"/>
      <c r="AI37" s="9"/>
      <c r="AJ37" s="9"/>
      <c r="AK37" s="76"/>
      <c r="AL37" s="77"/>
      <c r="AM37" s="78"/>
      <c r="AN37" s="219" t="s">
        <v>26</v>
      </c>
      <c r="AO37" s="143">
        <v>14.672</v>
      </c>
      <c r="AP37" s="144"/>
      <c r="AQ37" s="85" t="s">
        <v>71</v>
      </c>
      <c r="AR37" s="67">
        <v>5</v>
      </c>
      <c r="AS37" s="78"/>
      <c r="AT37" s="52"/>
      <c r="AU37" s="52"/>
      <c r="AV37" s="68"/>
      <c r="AW37" s="68"/>
      <c r="AX37" s="68"/>
      <c r="AY37" s="68"/>
      <c r="AZ37" s="68"/>
      <c r="BA37" s="68"/>
    </row>
    <row r="38" spans="1:53" s="41" customFormat="1" ht="20.25" customHeight="1">
      <c r="A38" s="68"/>
      <c r="B38" s="186">
        <v>41971</v>
      </c>
      <c r="C38" s="186"/>
      <c r="D38" s="84" t="s">
        <v>26</v>
      </c>
      <c r="E38" s="143">
        <v>14.834</v>
      </c>
      <c r="F38" s="144"/>
      <c r="G38" s="85" t="s">
        <v>71</v>
      </c>
      <c r="H38" s="67">
        <v>5</v>
      </c>
      <c r="I38" s="52"/>
      <c r="J38" s="52"/>
      <c r="K38" s="52"/>
      <c r="L38" s="52"/>
      <c r="M38" s="52"/>
      <c r="N38" s="52"/>
      <c r="O38" s="73"/>
      <c r="P38" s="73"/>
      <c r="Q38" s="78"/>
      <c r="R38" s="79"/>
      <c r="S38" s="78"/>
      <c r="T38" s="79"/>
      <c r="U38" s="78"/>
      <c r="V38" s="79"/>
      <c r="W38" s="78"/>
      <c r="X38" s="75"/>
      <c r="Y38" s="75"/>
      <c r="Z38" s="73"/>
      <c r="AA38" s="75"/>
      <c r="AB38" s="9"/>
      <c r="AC38" s="9"/>
      <c r="AD38" s="9"/>
      <c r="AE38" s="9"/>
      <c r="AF38" s="9"/>
      <c r="AG38" s="9"/>
      <c r="AH38" s="9"/>
      <c r="AI38" s="9"/>
      <c r="AJ38" s="9"/>
      <c r="AK38" s="76"/>
      <c r="AL38" s="77"/>
      <c r="AM38" s="52"/>
      <c r="AN38" s="52"/>
      <c r="AO38" s="52"/>
      <c r="AP38" s="52"/>
      <c r="AQ38" s="52"/>
      <c r="AR38" s="52"/>
      <c r="AS38" s="52"/>
      <c r="AT38" s="52"/>
      <c r="AU38" s="52"/>
      <c r="AV38" s="68"/>
      <c r="AW38" s="68"/>
      <c r="AX38" s="68"/>
      <c r="AY38" s="68"/>
      <c r="AZ38" s="68"/>
      <c r="BA38" s="68"/>
    </row>
    <row r="39" spans="1:53" s="41" customFormat="1" ht="20.25" customHeight="1">
      <c r="A39" s="68"/>
      <c r="B39" s="186">
        <v>41985</v>
      </c>
      <c r="C39" s="186"/>
      <c r="D39" s="219" t="s">
        <v>26</v>
      </c>
      <c r="E39" s="143">
        <v>14.672</v>
      </c>
      <c r="F39" s="144"/>
      <c r="G39" s="85" t="s">
        <v>71</v>
      </c>
      <c r="H39" s="67">
        <v>5</v>
      </c>
      <c r="I39" s="52"/>
      <c r="J39" s="52"/>
      <c r="K39" s="52"/>
      <c r="L39" s="52"/>
      <c r="M39" s="52"/>
      <c r="N39" s="52"/>
      <c r="O39" s="73"/>
      <c r="P39" s="73"/>
      <c r="Q39" s="78"/>
      <c r="R39" s="79"/>
      <c r="S39" s="78"/>
      <c r="T39" s="79"/>
      <c r="U39" s="78"/>
      <c r="V39" s="79"/>
      <c r="W39" s="78"/>
      <c r="X39" s="75"/>
      <c r="Y39" s="75"/>
      <c r="Z39" s="73"/>
      <c r="AA39" s="75"/>
      <c r="AB39" s="9"/>
      <c r="AC39" s="9"/>
      <c r="AD39" s="9"/>
      <c r="AE39" s="9"/>
      <c r="AF39" s="9"/>
      <c r="AG39" s="9"/>
      <c r="AH39" s="9"/>
      <c r="AI39" s="9"/>
      <c r="AJ39" s="9"/>
      <c r="AK39" s="76"/>
      <c r="AL39" s="77"/>
      <c r="AM39" s="52"/>
      <c r="AN39" s="52"/>
      <c r="AO39" s="52"/>
      <c r="AP39" s="52"/>
      <c r="AQ39" s="52"/>
      <c r="AR39" s="52"/>
      <c r="AS39" s="52"/>
      <c r="AT39" s="52"/>
      <c r="AU39" s="52"/>
      <c r="AV39" s="68"/>
      <c r="AW39" s="68"/>
      <c r="AX39" s="68"/>
      <c r="AY39" s="68"/>
      <c r="AZ39" s="68"/>
      <c r="BA39" s="68"/>
    </row>
    <row r="40" spans="1:53" s="41" customFormat="1" ht="20.25" customHeight="1">
      <c r="A40" s="68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73"/>
      <c r="P40" s="73"/>
      <c r="Q40" s="78"/>
      <c r="R40" s="79"/>
      <c r="S40" s="78"/>
      <c r="T40" s="79"/>
      <c r="U40" s="78"/>
      <c r="V40" s="79"/>
      <c r="W40" s="78"/>
      <c r="X40" s="75"/>
      <c r="Y40" s="75"/>
      <c r="Z40" s="73"/>
      <c r="AA40" s="75"/>
      <c r="AB40" s="9"/>
      <c r="AC40" s="9"/>
      <c r="AD40" s="9"/>
      <c r="AE40" s="9"/>
      <c r="AF40" s="9"/>
      <c r="AG40" s="9"/>
      <c r="AH40" s="9"/>
      <c r="AI40" s="9"/>
      <c r="AJ40" s="9"/>
      <c r="AK40" s="76"/>
      <c r="AL40" s="77"/>
      <c r="AM40" s="52"/>
      <c r="AN40" s="52"/>
      <c r="AO40" s="52"/>
      <c r="AP40" s="52"/>
      <c r="AQ40" s="52"/>
      <c r="AR40" s="52"/>
      <c r="AS40" s="52"/>
      <c r="AT40" s="52"/>
      <c r="AU40" s="52"/>
      <c r="AV40" s="68"/>
      <c r="AW40" s="68"/>
      <c r="AX40" s="68"/>
      <c r="AY40" s="68"/>
      <c r="AZ40" s="68"/>
      <c r="BA40" s="68"/>
    </row>
    <row r="41" spans="1:53" s="41" customFormat="1" ht="20.25" customHeight="1">
      <c r="A41" s="68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3"/>
      <c r="P41" s="73"/>
      <c r="Q41" s="78"/>
      <c r="R41" s="79"/>
      <c r="S41" s="78"/>
      <c r="T41" s="79"/>
      <c r="U41" s="78"/>
      <c r="V41" s="79"/>
      <c r="W41" s="78"/>
      <c r="X41" s="75"/>
      <c r="Y41" s="75"/>
      <c r="Z41" s="73"/>
      <c r="AA41" s="75"/>
      <c r="AB41" s="9"/>
      <c r="AC41" s="9"/>
      <c r="AD41" s="9"/>
      <c r="AE41" s="9"/>
      <c r="AF41" s="9"/>
      <c r="AG41" s="9"/>
      <c r="AH41" s="9"/>
      <c r="AI41" s="9"/>
      <c r="AJ41" s="9"/>
      <c r="AK41" s="76"/>
      <c r="AL41" s="77"/>
      <c r="AM41" s="52"/>
      <c r="AN41" s="52"/>
      <c r="AO41" s="52"/>
      <c r="AP41" s="52"/>
      <c r="AQ41" s="52"/>
      <c r="AR41" s="52"/>
      <c r="AS41" s="52"/>
      <c r="AT41" s="52"/>
      <c r="AU41" s="52"/>
      <c r="AV41" s="68"/>
      <c r="AW41" s="68"/>
      <c r="AX41" s="68"/>
      <c r="AY41" s="68"/>
      <c r="AZ41" s="68"/>
      <c r="BA41" s="68"/>
    </row>
    <row r="42" spans="1:53" s="41" customFormat="1" ht="20.25" customHeight="1">
      <c r="A42" s="6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73"/>
      <c r="P42" s="73"/>
      <c r="Q42" s="10"/>
      <c r="R42" s="53"/>
      <c r="S42" s="10"/>
      <c r="T42" s="53"/>
      <c r="U42" s="10"/>
      <c r="V42" s="53"/>
      <c r="W42" s="10"/>
      <c r="X42" s="54"/>
      <c r="Y42" s="54"/>
      <c r="Z42" s="73"/>
      <c r="AA42" s="75"/>
      <c r="AB42" s="9"/>
      <c r="AC42" s="9"/>
      <c r="AD42" s="9"/>
      <c r="AE42" s="9"/>
      <c r="AF42" s="9"/>
      <c r="AG42" s="9"/>
      <c r="AH42" s="9"/>
      <c r="AI42" s="9"/>
      <c r="AJ42" s="9"/>
      <c r="AK42" s="76"/>
      <c r="AL42" s="77"/>
      <c r="AM42" s="57"/>
      <c r="AN42" s="57"/>
      <c r="AO42" s="57"/>
      <c r="AP42" s="57"/>
      <c r="AQ42" s="57"/>
      <c r="AR42" s="57"/>
      <c r="AS42" s="57"/>
      <c r="AT42" s="57"/>
      <c r="AU42" s="57"/>
      <c r="AV42" s="68"/>
      <c r="AW42" s="68"/>
      <c r="AX42" s="68"/>
      <c r="AY42" s="68"/>
      <c r="AZ42" s="68"/>
      <c r="BA42" s="68"/>
    </row>
    <row r="43" spans="1:53" s="41" customFormat="1" ht="20.25" customHeight="1">
      <c r="A43" s="68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73"/>
      <c r="P43" s="73"/>
      <c r="Q43" s="10"/>
      <c r="R43" s="53"/>
      <c r="S43" s="10"/>
      <c r="T43" s="53"/>
      <c r="U43" s="10"/>
      <c r="V43" s="53"/>
      <c r="W43" s="10"/>
      <c r="X43" s="54"/>
      <c r="Y43" s="54"/>
      <c r="Z43" s="73"/>
      <c r="AA43" s="75"/>
      <c r="AB43" s="9"/>
      <c r="AC43" s="9"/>
      <c r="AD43" s="9"/>
      <c r="AE43" s="9"/>
      <c r="AF43" s="9"/>
      <c r="AG43" s="9"/>
      <c r="AH43" s="9"/>
      <c r="AI43" s="9"/>
      <c r="AJ43" s="9"/>
      <c r="AK43" s="76"/>
      <c r="AL43" s="77"/>
      <c r="AM43" s="57"/>
      <c r="AN43" s="57"/>
      <c r="AO43" s="57"/>
      <c r="AP43" s="57"/>
      <c r="AQ43" s="57"/>
      <c r="AR43" s="57"/>
      <c r="AS43" s="57"/>
      <c r="AT43" s="57"/>
      <c r="AU43" s="57"/>
      <c r="AV43" s="68"/>
      <c r="AW43" s="68"/>
      <c r="AX43" s="68"/>
      <c r="AY43" s="68"/>
      <c r="AZ43" s="68"/>
      <c r="BA43" s="68"/>
    </row>
    <row r="44" spans="1:53" s="41" customFormat="1" ht="20.25" customHeight="1">
      <c r="A44" s="68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73"/>
      <c r="P44" s="73"/>
      <c r="Q44" s="10"/>
      <c r="R44" s="53"/>
      <c r="S44" s="10"/>
      <c r="T44" s="53"/>
      <c r="U44" s="10"/>
      <c r="V44" s="53"/>
      <c r="W44" s="10"/>
      <c r="X44" s="54"/>
      <c r="Y44" s="54"/>
      <c r="Z44" s="73"/>
      <c r="AA44" s="75"/>
      <c r="AB44" s="9"/>
      <c r="AC44" s="9"/>
      <c r="AD44" s="9"/>
      <c r="AE44" s="9"/>
      <c r="AF44" s="9"/>
      <c r="AG44" s="9"/>
      <c r="AH44" s="9"/>
      <c r="AI44" s="9"/>
      <c r="AJ44" s="9"/>
      <c r="AK44" s="76"/>
      <c r="AL44" s="77"/>
      <c r="AM44" s="57"/>
      <c r="AN44" s="57"/>
      <c r="AO44" s="57"/>
      <c r="AP44" s="57"/>
      <c r="AQ44" s="57"/>
      <c r="AR44" s="57"/>
      <c r="AS44" s="57"/>
      <c r="AT44" s="57"/>
      <c r="AU44" s="57"/>
      <c r="AV44" s="68"/>
      <c r="AW44" s="68"/>
      <c r="AX44" s="68"/>
      <c r="AY44" s="68"/>
      <c r="AZ44" s="68"/>
      <c r="BA44" s="68"/>
    </row>
    <row r="45" spans="1:53" s="39" customFormat="1" ht="20.25" customHeight="1">
      <c r="A45" s="6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73"/>
      <c r="P45" s="73"/>
      <c r="Q45" s="10"/>
      <c r="R45" s="53"/>
      <c r="S45" s="10"/>
      <c r="T45" s="53"/>
      <c r="U45" s="10"/>
      <c r="V45" s="53"/>
      <c r="W45" s="10"/>
      <c r="X45" s="54"/>
      <c r="Y45" s="54"/>
      <c r="Z45" s="73"/>
      <c r="AA45" s="75"/>
      <c r="AB45" s="9"/>
      <c r="AC45" s="9"/>
      <c r="AD45" s="9"/>
      <c r="AE45" s="9"/>
      <c r="AF45" s="9"/>
      <c r="AG45" s="9"/>
      <c r="AH45" s="9"/>
      <c r="AI45" s="9"/>
      <c r="AJ45" s="9"/>
      <c r="AK45" s="76"/>
      <c r="AL45" s="77"/>
      <c r="AM45" s="57"/>
      <c r="AN45" s="57"/>
      <c r="AO45" s="57"/>
      <c r="AP45" s="57"/>
      <c r="AQ45" s="57"/>
      <c r="AR45" s="57"/>
      <c r="AS45" s="57"/>
      <c r="AT45" s="57"/>
      <c r="AU45" s="57"/>
      <c r="AV45" s="68"/>
      <c r="AW45" s="69"/>
      <c r="AX45" s="69"/>
      <c r="AY45" s="69"/>
      <c r="AZ45" s="69"/>
      <c r="BA45" s="69"/>
    </row>
    <row r="46" spans="1:53" s="39" customFormat="1" ht="20.25" customHeight="1">
      <c r="A46" s="6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73"/>
      <c r="P46" s="73"/>
      <c r="Q46" s="10"/>
      <c r="R46" s="53"/>
      <c r="S46" s="10"/>
      <c r="T46" s="53"/>
      <c r="U46" s="10"/>
      <c r="V46" s="53"/>
      <c r="W46" s="10"/>
      <c r="X46" s="54"/>
      <c r="Y46" s="54"/>
      <c r="Z46" s="73"/>
      <c r="AA46" s="75"/>
      <c r="AB46" s="9"/>
      <c r="AC46" s="9"/>
      <c r="AD46" s="9"/>
      <c r="AE46" s="9"/>
      <c r="AF46" s="9"/>
      <c r="AG46" s="9"/>
      <c r="AH46" s="9"/>
      <c r="AI46" s="9"/>
      <c r="AJ46" s="9"/>
      <c r="AK46" s="76"/>
      <c r="AL46" s="77"/>
      <c r="AM46" s="57"/>
      <c r="AN46" s="57"/>
      <c r="AO46" s="57"/>
      <c r="AP46" s="57"/>
      <c r="AQ46" s="57"/>
      <c r="AR46" s="57"/>
      <c r="AS46" s="57"/>
      <c r="AT46" s="57"/>
      <c r="AU46" s="57"/>
      <c r="AV46" s="68"/>
      <c r="AW46" s="69"/>
      <c r="AX46" s="69"/>
      <c r="AY46" s="69"/>
      <c r="AZ46" s="69"/>
      <c r="BA46" s="69"/>
    </row>
    <row r="47" spans="1:53" s="39" customFormat="1" ht="20.25" customHeight="1">
      <c r="A47" s="6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73"/>
      <c r="P47" s="73"/>
      <c r="Q47" s="10"/>
      <c r="R47" s="53"/>
      <c r="S47" s="10"/>
      <c r="T47" s="53"/>
      <c r="U47" s="10"/>
      <c r="V47" s="53"/>
      <c r="W47" s="10"/>
      <c r="X47" s="54"/>
      <c r="Y47" s="54"/>
      <c r="Z47" s="73"/>
      <c r="AA47" s="75"/>
      <c r="AB47" s="9"/>
      <c r="AC47" s="9"/>
      <c r="AD47" s="9"/>
      <c r="AE47" s="9"/>
      <c r="AF47" s="9"/>
      <c r="AG47" s="9"/>
      <c r="AH47" s="9"/>
      <c r="AI47" s="9"/>
      <c r="AJ47" s="9"/>
      <c r="AK47" s="76"/>
      <c r="AL47" s="77"/>
      <c r="AM47" s="57"/>
      <c r="AN47" s="57"/>
      <c r="AO47" s="57"/>
      <c r="AP47" s="57"/>
      <c r="AQ47" s="57"/>
      <c r="AR47" s="57"/>
      <c r="AS47" s="57"/>
      <c r="AT47" s="57"/>
      <c r="AU47" s="57"/>
      <c r="AV47" s="68"/>
      <c r="AW47" s="69"/>
      <c r="AX47" s="69"/>
      <c r="AY47" s="69"/>
      <c r="AZ47" s="69"/>
      <c r="BA47" s="69"/>
    </row>
    <row r="48" spans="1:53" s="41" customFormat="1" ht="20.25" customHeight="1">
      <c r="A48" s="68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73"/>
      <c r="P48" s="73"/>
      <c r="Q48" s="10"/>
      <c r="R48" s="53"/>
      <c r="S48" s="10"/>
      <c r="T48" s="53"/>
      <c r="U48" s="10"/>
      <c r="V48" s="53"/>
      <c r="W48" s="10"/>
      <c r="X48" s="54"/>
      <c r="Y48" s="54"/>
      <c r="Z48" s="73"/>
      <c r="AA48" s="75"/>
      <c r="AB48" s="9"/>
      <c r="AC48" s="9"/>
      <c r="AD48" s="9"/>
      <c r="AE48" s="9"/>
      <c r="AF48" s="9"/>
      <c r="AG48" s="9"/>
      <c r="AH48" s="9"/>
      <c r="AI48" s="9"/>
      <c r="AJ48" s="9"/>
      <c r="AK48" s="76"/>
      <c r="AL48" s="77"/>
      <c r="AM48" s="57"/>
      <c r="AN48" s="57"/>
      <c r="AO48" s="57"/>
      <c r="AP48" s="57"/>
      <c r="AQ48" s="57"/>
      <c r="AR48" s="57"/>
      <c r="AS48" s="57"/>
      <c r="AT48" s="57"/>
      <c r="AU48" s="57"/>
      <c r="AV48" s="68"/>
      <c r="AW48" s="68"/>
      <c r="AX48" s="68"/>
      <c r="AY48" s="68"/>
      <c r="AZ48" s="68"/>
      <c r="BA48" s="68"/>
    </row>
    <row r="49" spans="1:53" s="39" customFormat="1" ht="20.25" customHeight="1">
      <c r="A49" s="6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73"/>
      <c r="P49" s="73"/>
      <c r="Q49" s="10"/>
      <c r="R49" s="53"/>
      <c r="S49" s="10"/>
      <c r="T49" s="53"/>
      <c r="U49" s="10"/>
      <c r="V49" s="53"/>
      <c r="W49" s="10"/>
      <c r="X49" s="54"/>
      <c r="Y49" s="54"/>
      <c r="Z49" s="73"/>
      <c r="AA49" s="75"/>
      <c r="AB49" s="9"/>
      <c r="AC49" s="9"/>
      <c r="AD49" s="9"/>
      <c r="AE49" s="9"/>
      <c r="AF49" s="9"/>
      <c r="AG49" s="9"/>
      <c r="AH49" s="9"/>
      <c r="AI49" s="9"/>
      <c r="AJ49" s="9"/>
      <c r="AK49" s="76"/>
      <c r="AL49" s="77"/>
      <c r="AM49" s="57"/>
      <c r="AN49" s="57"/>
      <c r="AO49" s="57"/>
      <c r="AP49" s="57"/>
      <c r="AQ49" s="57"/>
      <c r="AR49" s="57"/>
      <c r="AS49" s="57"/>
      <c r="AT49" s="57"/>
      <c r="AU49" s="57"/>
      <c r="AV49" s="68"/>
      <c r="AW49" s="69"/>
      <c r="AX49" s="69"/>
      <c r="AY49" s="69"/>
      <c r="AZ49" s="69"/>
      <c r="BA49" s="69"/>
    </row>
    <row r="50" spans="1:53" s="39" customFormat="1" ht="20.25" customHeight="1">
      <c r="A50" s="6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73"/>
      <c r="P50" s="73"/>
      <c r="Q50" s="10"/>
      <c r="R50" s="53"/>
      <c r="S50" s="10"/>
      <c r="T50" s="53"/>
      <c r="U50" s="10"/>
      <c r="V50" s="53"/>
      <c r="W50" s="10"/>
      <c r="X50" s="54"/>
      <c r="Y50" s="54"/>
      <c r="Z50" s="73"/>
      <c r="AA50" s="75"/>
      <c r="AB50" s="9"/>
      <c r="AC50" s="9"/>
      <c r="AD50" s="9"/>
      <c r="AE50" s="9"/>
      <c r="AF50" s="9"/>
      <c r="AG50" s="9"/>
      <c r="AH50" s="9"/>
      <c r="AI50" s="9"/>
      <c r="AJ50" s="9"/>
      <c r="AK50" s="76"/>
      <c r="AL50" s="77"/>
      <c r="AM50" s="57"/>
      <c r="AN50" s="57"/>
      <c r="AO50" s="57"/>
      <c r="AP50" s="57"/>
      <c r="AQ50" s="57"/>
      <c r="AR50" s="57"/>
      <c r="AS50" s="57"/>
      <c r="AT50" s="57"/>
      <c r="AU50" s="57"/>
      <c r="AV50" s="68"/>
      <c r="AW50" s="69"/>
      <c r="AX50" s="69"/>
      <c r="AY50" s="69"/>
      <c r="AZ50" s="69"/>
      <c r="BA50" s="69"/>
    </row>
    <row r="51" spans="1:53" s="39" customFormat="1" ht="20.25" customHeight="1">
      <c r="A51" s="6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73"/>
      <c r="P51" s="73"/>
      <c r="Q51" s="10"/>
      <c r="R51" s="53"/>
      <c r="S51" s="10"/>
      <c r="T51" s="53"/>
      <c r="U51" s="10"/>
      <c r="V51" s="53"/>
      <c r="W51" s="10"/>
      <c r="X51" s="54"/>
      <c r="Y51" s="54"/>
      <c r="Z51" s="73"/>
      <c r="AA51" s="75"/>
      <c r="AB51" s="9"/>
      <c r="AC51" s="9"/>
      <c r="AD51" s="9"/>
      <c r="AE51" s="9"/>
      <c r="AF51" s="9"/>
      <c r="AG51" s="9"/>
      <c r="AH51" s="9"/>
      <c r="AI51" s="9"/>
      <c r="AJ51" s="9"/>
      <c r="AK51" s="76"/>
      <c r="AL51" s="77"/>
      <c r="AM51" s="57"/>
      <c r="AN51" s="57"/>
      <c r="AO51" s="57"/>
      <c r="AP51" s="57"/>
      <c r="AQ51" s="57"/>
      <c r="AR51" s="57"/>
      <c r="AS51" s="57"/>
      <c r="AT51" s="57"/>
      <c r="AU51" s="57"/>
      <c r="AV51" s="68"/>
      <c r="AW51" s="69"/>
      <c r="AX51" s="69"/>
      <c r="AY51" s="69"/>
      <c r="AZ51" s="69"/>
      <c r="BA51" s="69"/>
    </row>
    <row r="52" spans="1:53" s="39" customFormat="1" ht="20.25" customHeight="1">
      <c r="A52" s="6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73"/>
      <c r="P52" s="73"/>
      <c r="Q52" s="10"/>
      <c r="R52" s="53"/>
      <c r="S52" s="10"/>
      <c r="T52" s="53"/>
      <c r="U52" s="10"/>
      <c r="V52" s="53"/>
      <c r="W52" s="10"/>
      <c r="X52" s="54"/>
      <c r="Y52" s="54"/>
      <c r="Z52" s="73"/>
      <c r="AA52" s="75"/>
      <c r="AB52" s="9"/>
      <c r="AC52" s="9"/>
      <c r="AD52" s="9"/>
      <c r="AE52" s="9"/>
      <c r="AF52" s="9"/>
      <c r="AG52" s="9"/>
      <c r="AH52" s="9"/>
      <c r="AI52" s="9"/>
      <c r="AJ52" s="9"/>
      <c r="AK52" s="76"/>
      <c r="AL52" s="77"/>
      <c r="AM52" s="57"/>
      <c r="AN52" s="57"/>
      <c r="AO52" s="57"/>
      <c r="AP52" s="57"/>
      <c r="AQ52" s="57"/>
      <c r="AR52" s="57"/>
      <c r="AS52" s="57"/>
      <c r="AT52" s="57"/>
      <c r="AU52" s="57"/>
      <c r="AV52" s="68"/>
      <c r="AW52" s="69"/>
      <c r="AX52" s="69"/>
      <c r="AY52" s="69"/>
      <c r="AZ52" s="69"/>
      <c r="BA52" s="69"/>
    </row>
    <row r="53" spans="1:53" s="39" customFormat="1" ht="20.25" customHeight="1">
      <c r="A53" s="6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73"/>
      <c r="P53" s="73"/>
      <c r="Q53" s="10"/>
      <c r="R53" s="53"/>
      <c r="S53" s="10"/>
      <c r="T53" s="53"/>
      <c r="U53" s="10"/>
      <c r="V53" s="53"/>
      <c r="W53" s="10"/>
      <c r="X53" s="54"/>
      <c r="Y53" s="54"/>
      <c r="Z53" s="73"/>
      <c r="AA53" s="75"/>
      <c r="AB53" s="9"/>
      <c r="AC53" s="9"/>
      <c r="AD53" s="9"/>
      <c r="AE53" s="9"/>
      <c r="AF53" s="9"/>
      <c r="AG53" s="9"/>
      <c r="AH53" s="9"/>
      <c r="AI53" s="9"/>
      <c r="AJ53" s="9"/>
      <c r="AK53" s="76"/>
      <c r="AL53" s="77"/>
      <c r="AM53" s="57"/>
      <c r="AN53" s="57"/>
      <c r="AO53" s="57"/>
      <c r="AP53" s="57"/>
      <c r="AQ53" s="57"/>
      <c r="AR53" s="57"/>
      <c r="AS53" s="57"/>
      <c r="AT53" s="57"/>
      <c r="AU53" s="57"/>
      <c r="AV53" s="68"/>
      <c r="AW53" s="69"/>
      <c r="AX53" s="69"/>
      <c r="AY53" s="69"/>
      <c r="AZ53" s="69"/>
      <c r="BA53" s="69"/>
    </row>
    <row r="54" spans="1:53" s="41" customFormat="1" ht="20.25" customHeight="1">
      <c r="A54" s="68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73"/>
      <c r="P54" s="73"/>
      <c r="Q54" s="10"/>
      <c r="R54" s="53"/>
      <c r="S54" s="10"/>
      <c r="T54" s="53"/>
      <c r="U54" s="10"/>
      <c r="V54" s="53"/>
      <c r="W54" s="10"/>
      <c r="X54" s="54"/>
      <c r="Y54" s="54"/>
      <c r="Z54" s="73"/>
      <c r="AA54" s="75"/>
      <c r="AB54" s="9"/>
      <c r="AC54" s="9"/>
      <c r="AD54" s="9"/>
      <c r="AE54" s="9"/>
      <c r="AF54" s="9"/>
      <c r="AG54" s="9"/>
      <c r="AH54" s="9"/>
      <c r="AI54" s="9"/>
      <c r="AJ54" s="9"/>
      <c r="AK54" s="76"/>
      <c r="AL54" s="77"/>
      <c r="AM54" s="57"/>
      <c r="AN54" s="57"/>
      <c r="AO54" s="57"/>
      <c r="AP54" s="57"/>
      <c r="AQ54" s="57"/>
      <c r="AR54" s="57"/>
      <c r="AS54" s="57"/>
      <c r="AT54" s="57"/>
      <c r="AU54" s="57"/>
      <c r="AV54" s="68"/>
      <c r="AW54" s="68"/>
      <c r="AX54" s="68"/>
      <c r="AY54" s="68"/>
      <c r="AZ54" s="68"/>
      <c r="BA54" s="68"/>
    </row>
    <row r="55" spans="2:38" ht="20.25" customHeight="1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AA55" s="75"/>
      <c r="AK55" s="76"/>
      <c r="AL55" s="77"/>
    </row>
    <row r="56" spans="2:38" ht="20.25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AA56" s="75"/>
      <c r="AK56" s="76"/>
      <c r="AL56" s="77"/>
    </row>
    <row r="57" spans="2:37" ht="20.2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AA57" s="75"/>
      <c r="AK57" s="75"/>
    </row>
    <row r="58" spans="2:37" ht="20.25" customHeight="1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AA58" s="75"/>
      <c r="AK58" s="75"/>
    </row>
    <row r="59" spans="2:37" ht="20.25" customHeight="1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AA59" s="75"/>
      <c r="AK59" s="75"/>
    </row>
    <row r="60" spans="2:14" ht="20.25" customHeight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2:14" ht="20.2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2:14" ht="20.25" customHeight="1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ht="20.25" customHeight="1"/>
    <row r="64" spans="37:38" ht="20.25" customHeight="1">
      <c r="AK64" s="77"/>
      <c r="AL64" s="77"/>
    </row>
    <row r="65" spans="37:38" ht="20.25" customHeight="1">
      <c r="AK65" s="77"/>
      <c r="AL65" s="77"/>
    </row>
    <row r="66" spans="37:38" ht="20.25" customHeight="1">
      <c r="AK66" s="77"/>
      <c r="AL66" s="77"/>
    </row>
    <row r="67" spans="37:38" ht="20.25" customHeight="1">
      <c r="AK67" s="77"/>
      <c r="AL67" s="77"/>
    </row>
    <row r="68" spans="37:38" ht="20.25" customHeight="1">
      <c r="AK68" s="77"/>
      <c r="AL68" s="77"/>
    </row>
    <row r="69" spans="37:38" ht="20.25" customHeight="1">
      <c r="AK69" s="77"/>
      <c r="AL69" s="77"/>
    </row>
    <row r="70" spans="37:38" ht="20.25" customHeight="1">
      <c r="AK70" s="77"/>
      <c r="AL70" s="77"/>
    </row>
    <row r="71" spans="37:38" ht="20.25" customHeight="1">
      <c r="AK71" s="77"/>
      <c r="AL71" s="77"/>
    </row>
    <row r="72" spans="37:38" ht="20.25" customHeight="1">
      <c r="AK72" s="77"/>
      <c r="AL72" s="77"/>
    </row>
    <row r="73" spans="37:38" ht="20.25" customHeight="1">
      <c r="AK73" s="77"/>
      <c r="AL73" s="77"/>
    </row>
    <row r="74" spans="37:38" ht="20.25" customHeight="1">
      <c r="AK74" s="77"/>
      <c r="AL74" s="77"/>
    </row>
    <row r="75" spans="37:38" ht="20.25" customHeight="1">
      <c r="AK75" s="77"/>
      <c r="AL75" s="77"/>
    </row>
    <row r="76" spans="37:38" ht="20.25" customHeight="1">
      <c r="AK76" s="77"/>
      <c r="AL76" s="77"/>
    </row>
    <row r="77" spans="37:38" ht="20.25" customHeight="1">
      <c r="AK77" s="77"/>
      <c r="AL77" s="77"/>
    </row>
    <row r="78" spans="37:38" ht="20.25" customHeight="1">
      <c r="AK78" s="77"/>
      <c r="AL78" s="77"/>
    </row>
    <row r="79" spans="37:38" ht="20.25" customHeight="1">
      <c r="AK79" s="77"/>
      <c r="AL79" s="77"/>
    </row>
    <row r="80" spans="37:38" ht="20.25" customHeight="1">
      <c r="AK80" s="77"/>
      <c r="AL80" s="77"/>
    </row>
    <row r="81" spans="37:38" ht="20.25" customHeight="1">
      <c r="AK81" s="77"/>
      <c r="AL81" s="77"/>
    </row>
    <row r="82" spans="37:38" ht="20.25" customHeight="1">
      <c r="AK82" s="77"/>
      <c r="AL82" s="77"/>
    </row>
    <row r="83" spans="37:38" ht="20.25" customHeight="1">
      <c r="AK83" s="77"/>
      <c r="AL83" s="77"/>
    </row>
    <row r="84" spans="37:38" ht="20.25" customHeight="1">
      <c r="AK84" s="77"/>
      <c r="AL84" s="77"/>
    </row>
    <row r="85" spans="37:38" ht="20.25" customHeight="1">
      <c r="AK85" s="77"/>
      <c r="AL85" s="77"/>
    </row>
    <row r="86" spans="37:38" ht="20.25" customHeight="1">
      <c r="AK86" s="77"/>
      <c r="AL86" s="77"/>
    </row>
    <row r="87" spans="37:38" ht="20.25" customHeight="1">
      <c r="AK87" s="77"/>
      <c r="AL87" s="77"/>
    </row>
    <row r="88" spans="37:38" ht="20.25" customHeight="1">
      <c r="AK88" s="77"/>
      <c r="AL88" s="77"/>
    </row>
    <row r="89" spans="37:38" ht="20.25" customHeight="1">
      <c r="AK89" s="77"/>
      <c r="AL89" s="77"/>
    </row>
    <row r="90" spans="37:38" ht="20.25" customHeight="1">
      <c r="AK90" s="77"/>
      <c r="AL90" s="77"/>
    </row>
    <row r="91" spans="37:38" ht="20.25" customHeight="1">
      <c r="AK91" s="77"/>
      <c r="AL91" s="77"/>
    </row>
    <row r="92" spans="37:38" ht="20.25" customHeight="1">
      <c r="AK92" s="77"/>
      <c r="AL92" s="77"/>
    </row>
    <row r="93" spans="37:38" ht="20.25" customHeight="1">
      <c r="AK93" s="77"/>
      <c r="AL93" s="77"/>
    </row>
    <row r="94" spans="37:38" ht="20.25" customHeight="1">
      <c r="AK94" s="77"/>
      <c r="AL94" s="77"/>
    </row>
    <row r="95" spans="37:38" ht="20.25" customHeight="1">
      <c r="AK95" s="77"/>
      <c r="AL95" s="77"/>
    </row>
    <row r="96" spans="37:38" ht="20.25" customHeight="1">
      <c r="AK96" s="77"/>
      <c r="AL96" s="77"/>
    </row>
    <row r="97" spans="37:38" ht="20.25" customHeight="1">
      <c r="AK97" s="77"/>
      <c r="AL97" s="77"/>
    </row>
    <row r="98" spans="37:38" ht="20.25" customHeight="1">
      <c r="AK98" s="77"/>
      <c r="AL98" s="77"/>
    </row>
    <row r="99" spans="37:38" ht="20.25" customHeight="1">
      <c r="AK99" s="77"/>
      <c r="AL99" s="77"/>
    </row>
    <row r="100" spans="37:38" ht="20.25" customHeight="1">
      <c r="AK100" s="77"/>
      <c r="AL100" s="77"/>
    </row>
    <row r="101" spans="37:38" ht="20.25" customHeight="1">
      <c r="AK101" s="77"/>
      <c r="AL101" s="77"/>
    </row>
    <row r="102" spans="37:38" ht="20.25" customHeight="1">
      <c r="AK102" s="77"/>
      <c r="AL102" s="77"/>
    </row>
    <row r="103" spans="37:38" ht="20.25" customHeight="1">
      <c r="AK103" s="77"/>
      <c r="AL103" s="77"/>
    </row>
    <row r="104" spans="37:38" ht="20.25" customHeight="1">
      <c r="AK104" s="77"/>
      <c r="AL104" s="77"/>
    </row>
    <row r="105" spans="37:38" ht="20.25" customHeight="1">
      <c r="AK105" s="77"/>
      <c r="AL105" s="77"/>
    </row>
    <row r="106" spans="37:38" ht="20.25" customHeight="1">
      <c r="AK106" s="77"/>
      <c r="AL106" s="77"/>
    </row>
    <row r="107" spans="37:38" ht="20.25" customHeight="1">
      <c r="AK107" s="77"/>
      <c r="AL107" s="77"/>
    </row>
    <row r="108" spans="37:38" ht="20.25" customHeight="1">
      <c r="AK108" s="77"/>
      <c r="AL108" s="77"/>
    </row>
    <row r="109" spans="37:38" ht="20.25" customHeight="1">
      <c r="AK109" s="77"/>
      <c r="AL109" s="77"/>
    </row>
    <row r="110" spans="37:38" ht="20.25" customHeight="1">
      <c r="AK110" s="77"/>
      <c r="AL110" s="77"/>
    </row>
    <row r="111" spans="37:38" ht="20.25" customHeight="1">
      <c r="AK111" s="77"/>
      <c r="AL111" s="77"/>
    </row>
    <row r="112" spans="37:38" ht="20.25" customHeight="1">
      <c r="AK112" s="77"/>
      <c r="AL112" s="77"/>
    </row>
    <row r="113" spans="37:38" ht="20.25" customHeight="1">
      <c r="AK113" s="77"/>
      <c r="AL113" s="77"/>
    </row>
    <row r="114" spans="37:38" ht="20.25" customHeight="1">
      <c r="AK114" s="77"/>
      <c r="AL114" s="77"/>
    </row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04">
    <mergeCell ref="J9:K10"/>
    <mergeCell ref="E6:F6"/>
    <mergeCell ref="G4:I4"/>
    <mergeCell ref="J8:K8"/>
    <mergeCell ref="B37:C37"/>
    <mergeCell ref="B36:C36"/>
    <mergeCell ref="E5:F5"/>
    <mergeCell ref="J13:J14"/>
    <mergeCell ref="E7:F10"/>
    <mergeCell ref="B38:C38"/>
    <mergeCell ref="W4:W5"/>
    <mergeCell ref="S4:S5"/>
    <mergeCell ref="AM3:AU3"/>
    <mergeCell ref="B39:C39"/>
    <mergeCell ref="E35:F35"/>
    <mergeCell ref="E36:F36"/>
    <mergeCell ref="E37:F37"/>
    <mergeCell ref="E38:F38"/>
    <mergeCell ref="B35:C35"/>
    <mergeCell ref="E39:F39"/>
    <mergeCell ref="Q15:Y15"/>
    <mergeCell ref="Q4:Q5"/>
    <mergeCell ref="R4:R5"/>
    <mergeCell ref="X4:Y4"/>
    <mergeCell ref="Q21:Q22"/>
    <mergeCell ref="R21:R22"/>
    <mergeCell ref="S21:S22"/>
    <mergeCell ref="H13:H14"/>
    <mergeCell ref="G5:I10"/>
    <mergeCell ref="AS4:AS5"/>
    <mergeCell ref="AF4:AF5"/>
    <mergeCell ref="AG4:AG5"/>
    <mergeCell ref="AP4:AP5"/>
    <mergeCell ref="AQ4:AQ5"/>
    <mergeCell ref="B34:C34"/>
    <mergeCell ref="E34:F34"/>
    <mergeCell ref="X21:Y21"/>
    <mergeCell ref="AI4:AJ4"/>
    <mergeCell ref="AB13:AJ13"/>
    <mergeCell ref="AM35:AU35"/>
    <mergeCell ref="AM23:AM24"/>
    <mergeCell ref="AN23:AN24"/>
    <mergeCell ref="AO23:AO24"/>
    <mergeCell ref="AP23:AP24"/>
    <mergeCell ref="AQ23:AQ24"/>
    <mergeCell ref="AR23:AR24"/>
    <mergeCell ref="AS23:AS24"/>
    <mergeCell ref="AT23:AU23"/>
    <mergeCell ref="AO4:AO5"/>
    <mergeCell ref="AR4:AR5"/>
    <mergeCell ref="D13:D14"/>
    <mergeCell ref="E13:E14"/>
    <mergeCell ref="F13:F14"/>
    <mergeCell ref="G13:G14"/>
    <mergeCell ref="V4:V5"/>
    <mergeCell ref="AE4:AE5"/>
    <mergeCell ref="AD4:AD5"/>
    <mergeCell ref="AB4:AB5"/>
    <mergeCell ref="B30:N30"/>
    <mergeCell ref="AF19:AF20"/>
    <mergeCell ref="AG19:AG20"/>
    <mergeCell ref="K13:K14"/>
    <mergeCell ref="L13:L14"/>
    <mergeCell ref="M13:M14"/>
    <mergeCell ref="N13:N14"/>
    <mergeCell ref="I13:I14"/>
    <mergeCell ref="Q19:Y20"/>
    <mergeCell ref="T21:T22"/>
    <mergeCell ref="B13:C14"/>
    <mergeCell ref="AN1:AT1"/>
    <mergeCell ref="E1:K1"/>
    <mergeCell ref="G3:I3"/>
    <mergeCell ref="J7:K7"/>
    <mergeCell ref="AM4:AM5"/>
    <mergeCell ref="AT4:AU4"/>
    <mergeCell ref="AB3:AJ3"/>
    <mergeCell ref="R1:X1"/>
    <mergeCell ref="AC1:AI1"/>
    <mergeCell ref="AD15:AE15"/>
    <mergeCell ref="AO19:AP19"/>
    <mergeCell ref="AB17:AJ18"/>
    <mergeCell ref="T4:T5"/>
    <mergeCell ref="U4:U5"/>
    <mergeCell ref="AC4:AC5"/>
    <mergeCell ref="AH19:AH20"/>
    <mergeCell ref="AB19:AB20"/>
    <mergeCell ref="AC19:AC20"/>
    <mergeCell ref="AN4:AN5"/>
    <mergeCell ref="AH4:AH5"/>
    <mergeCell ref="Q3:Y3"/>
    <mergeCell ref="S17:T17"/>
    <mergeCell ref="W21:W22"/>
    <mergeCell ref="AO37:AP37"/>
    <mergeCell ref="Q35:Y35"/>
    <mergeCell ref="AI19:AJ19"/>
    <mergeCell ref="AB29:AJ29"/>
    <mergeCell ref="AM17:AU17"/>
    <mergeCell ref="S37:T37"/>
    <mergeCell ref="V21:V22"/>
    <mergeCell ref="U21:U22"/>
    <mergeCell ref="AD19:AD20"/>
    <mergeCell ref="AE19:AE20"/>
    <mergeCell ref="AM21:AU22"/>
    <mergeCell ref="AD31:AE3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5" max="51" man="1"/>
    <brk id="26" max="51" man="1"/>
    <brk id="37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V53"/>
  <sheetViews>
    <sheetView zoomScalePageLayoutView="0" workbookViewId="0" topLeftCell="A2">
      <selection activeCell="J15" sqref="J15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0" customWidth="1"/>
    <col min="14" max="14" width="4.00390625" style="65" customWidth="1"/>
    <col min="15" max="22" width="4.00390625" style="0" customWidth="1"/>
  </cols>
  <sheetData>
    <row r="1" s="1" customFormat="1" ht="13.5" thickBot="1">
      <c r="N1" s="64"/>
    </row>
    <row r="2" spans="2:14" ht="42.75" customHeight="1">
      <c r="B2" s="11" t="s">
        <v>0</v>
      </c>
      <c r="C2" s="12" t="s">
        <v>1</v>
      </c>
      <c r="D2" s="13" t="s">
        <v>2</v>
      </c>
      <c r="E2" s="14">
        <v>41691</v>
      </c>
      <c r="F2" s="14">
        <v>41712</v>
      </c>
      <c r="G2" s="14">
        <v>41817</v>
      </c>
      <c r="H2" s="14">
        <v>41936</v>
      </c>
      <c r="I2" s="14">
        <v>41971</v>
      </c>
      <c r="J2" s="14">
        <v>41985</v>
      </c>
      <c r="K2" s="15" t="s">
        <v>7</v>
      </c>
      <c r="N2" s="66"/>
    </row>
    <row r="3" spans="2:11" ht="13.5" customHeight="1">
      <c r="B3" s="6">
        <v>1</v>
      </c>
      <c r="C3" s="7" t="s">
        <v>26</v>
      </c>
      <c r="D3" s="5">
        <f aca="true" t="shared" si="0" ref="D3:D15">AVERAGE(E3:J3)</f>
        <v>21.666666666666668</v>
      </c>
      <c r="E3" s="2">
        <v>15</v>
      </c>
      <c r="F3" s="2">
        <v>27</v>
      </c>
      <c r="G3" s="2">
        <v>12</v>
      </c>
      <c r="H3" s="2">
        <v>25</v>
      </c>
      <c r="I3" s="2">
        <v>26</v>
      </c>
      <c r="J3" s="2">
        <v>25</v>
      </c>
      <c r="K3" s="4">
        <f aca="true" t="shared" si="1" ref="K3:K15">SUM(E3:J3)</f>
        <v>130</v>
      </c>
    </row>
    <row r="4" spans="2:11" ht="13.5" customHeight="1">
      <c r="B4" s="6">
        <v>2</v>
      </c>
      <c r="C4" s="7" t="s">
        <v>23</v>
      </c>
      <c r="D4" s="5">
        <f t="shared" si="0"/>
        <v>20.5</v>
      </c>
      <c r="E4" s="2">
        <v>25</v>
      </c>
      <c r="F4" s="2">
        <v>17</v>
      </c>
      <c r="G4" s="2">
        <v>25</v>
      </c>
      <c r="H4" s="2">
        <v>15</v>
      </c>
      <c r="I4" s="2">
        <v>21</v>
      </c>
      <c r="J4" s="2">
        <v>20</v>
      </c>
      <c r="K4" s="4">
        <f t="shared" si="1"/>
        <v>123</v>
      </c>
    </row>
    <row r="5" spans="2:48" s="3" customFormat="1" ht="13.5" customHeight="1">
      <c r="B5" s="6">
        <v>3</v>
      </c>
      <c r="C5" s="8" t="s">
        <v>54</v>
      </c>
      <c r="D5" s="5">
        <f t="shared" si="0"/>
        <v>14.2</v>
      </c>
      <c r="E5" s="2">
        <v>11</v>
      </c>
      <c r="F5" s="2">
        <v>12</v>
      </c>
      <c r="G5" s="2"/>
      <c r="H5" s="2">
        <v>20</v>
      </c>
      <c r="I5" s="2">
        <v>13</v>
      </c>
      <c r="J5" s="2">
        <v>15</v>
      </c>
      <c r="K5" s="4">
        <f t="shared" si="1"/>
        <v>71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6">
        <v>4</v>
      </c>
      <c r="C6" s="7" t="s">
        <v>24</v>
      </c>
      <c r="D6" s="5">
        <f t="shared" si="0"/>
        <v>21</v>
      </c>
      <c r="E6" s="2"/>
      <c r="F6" s="2">
        <v>22</v>
      </c>
      <c r="G6" s="2">
        <v>20</v>
      </c>
      <c r="H6" s="2"/>
      <c r="I6" s="2"/>
      <c r="J6" s="218"/>
      <c r="K6" s="4">
        <f t="shared" si="1"/>
        <v>42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6">
        <v>5</v>
      </c>
      <c r="C7" s="8" t="s">
        <v>53</v>
      </c>
      <c r="D7" s="5">
        <f t="shared" si="0"/>
        <v>11.333333333333334</v>
      </c>
      <c r="E7" s="2">
        <v>8</v>
      </c>
      <c r="F7" s="2">
        <v>14</v>
      </c>
      <c r="G7" s="2">
        <v>11</v>
      </c>
      <c r="H7" s="2">
        <v>12</v>
      </c>
      <c r="I7" s="2">
        <v>11</v>
      </c>
      <c r="J7" s="2">
        <v>12</v>
      </c>
      <c r="K7" s="4">
        <f t="shared" si="1"/>
        <v>68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6">
        <v>6</v>
      </c>
      <c r="C8" s="7" t="s">
        <v>35</v>
      </c>
      <c r="D8" s="5">
        <f t="shared" si="0"/>
        <v>20</v>
      </c>
      <c r="E8" s="2">
        <v>20</v>
      </c>
      <c r="F8" s="2"/>
      <c r="G8" s="2"/>
      <c r="H8" s="2"/>
      <c r="I8" s="2"/>
      <c r="J8" s="218"/>
      <c r="K8" s="4">
        <f t="shared" si="1"/>
        <v>20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6">
        <v>7</v>
      </c>
      <c r="C9" s="8" t="s">
        <v>27</v>
      </c>
      <c r="D9" s="5">
        <f t="shared" si="0"/>
        <v>11.5</v>
      </c>
      <c r="E9" s="2">
        <v>12</v>
      </c>
      <c r="F9" s="2">
        <v>8</v>
      </c>
      <c r="G9" s="2">
        <v>15</v>
      </c>
      <c r="H9" s="2">
        <v>11</v>
      </c>
      <c r="I9" s="2">
        <v>12</v>
      </c>
      <c r="J9" s="2">
        <v>11</v>
      </c>
      <c r="K9" s="4">
        <f t="shared" si="1"/>
        <v>69</v>
      </c>
    </row>
    <row r="10" spans="2:11" ht="13.5" customHeight="1">
      <c r="B10" s="6">
        <v>8</v>
      </c>
      <c r="C10" s="8" t="s">
        <v>52</v>
      </c>
      <c r="D10" s="5">
        <f t="shared" si="0"/>
        <v>10</v>
      </c>
      <c r="E10" s="2">
        <v>10</v>
      </c>
      <c r="F10" s="2">
        <v>10</v>
      </c>
      <c r="G10" s="2"/>
      <c r="H10" s="2"/>
      <c r="I10" s="2"/>
      <c r="J10" s="218"/>
      <c r="K10" s="4">
        <f t="shared" si="1"/>
        <v>20</v>
      </c>
    </row>
    <row r="11" spans="2:11" ht="13.5" customHeight="1">
      <c r="B11" s="6">
        <v>9</v>
      </c>
      <c r="C11" s="7" t="s">
        <v>25</v>
      </c>
      <c r="D11" s="5">
        <f t="shared" si="0"/>
        <v>9.5</v>
      </c>
      <c r="E11" s="2">
        <v>9</v>
      </c>
      <c r="F11" s="2">
        <v>9</v>
      </c>
      <c r="G11" s="2">
        <v>9</v>
      </c>
      <c r="H11" s="2">
        <v>10</v>
      </c>
      <c r="I11" s="2">
        <v>10</v>
      </c>
      <c r="J11" s="2">
        <v>10</v>
      </c>
      <c r="K11" s="4">
        <f t="shared" si="1"/>
        <v>57</v>
      </c>
    </row>
    <row r="12" spans="2:48" s="3" customFormat="1" ht="13.5" customHeight="1">
      <c r="B12" s="6">
        <v>10</v>
      </c>
      <c r="C12" s="8" t="s">
        <v>28</v>
      </c>
      <c r="D12" s="5">
        <f t="shared" si="0"/>
        <v>13</v>
      </c>
      <c r="E12" s="2"/>
      <c r="F12" s="2">
        <v>13</v>
      </c>
      <c r="G12" s="2"/>
      <c r="H12" s="2"/>
      <c r="I12" s="2"/>
      <c r="J12" s="218"/>
      <c r="K12" s="4">
        <f t="shared" si="1"/>
        <v>13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6">
        <v>11</v>
      </c>
      <c r="C13" s="8" t="s">
        <v>57</v>
      </c>
      <c r="D13" s="5">
        <f t="shared" si="0"/>
        <v>13.5</v>
      </c>
      <c r="E13" s="2"/>
      <c r="F13" s="2">
        <v>11</v>
      </c>
      <c r="G13" s="2"/>
      <c r="H13" s="2"/>
      <c r="I13" s="2">
        <v>16</v>
      </c>
      <c r="J13" s="218"/>
      <c r="K13" s="4">
        <f t="shared" si="1"/>
        <v>27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6">
        <v>12</v>
      </c>
      <c r="C14" s="8" t="s">
        <v>56</v>
      </c>
      <c r="D14" s="5">
        <f t="shared" si="0"/>
        <v>8.333333333333334</v>
      </c>
      <c r="E14" s="2">
        <v>7</v>
      </c>
      <c r="F14" s="2">
        <v>7</v>
      </c>
      <c r="G14" s="2">
        <v>10</v>
      </c>
      <c r="H14" s="2">
        <v>9</v>
      </c>
      <c r="I14" s="2">
        <v>8</v>
      </c>
      <c r="J14" s="2">
        <v>9</v>
      </c>
      <c r="K14" s="4">
        <f t="shared" si="1"/>
        <v>50</v>
      </c>
    </row>
    <row r="15" spans="2:48" s="3" customFormat="1" ht="13.5" customHeight="1">
      <c r="B15" s="6">
        <v>13</v>
      </c>
      <c r="C15" s="8" t="s">
        <v>78</v>
      </c>
      <c r="D15" s="5">
        <f t="shared" si="0"/>
        <v>6.666666666666667</v>
      </c>
      <c r="E15" s="2"/>
      <c r="F15" s="2">
        <v>6</v>
      </c>
      <c r="G15" s="2"/>
      <c r="H15" s="2"/>
      <c r="I15" s="2">
        <v>7</v>
      </c>
      <c r="J15" s="2">
        <v>7</v>
      </c>
      <c r="K15" s="4">
        <f t="shared" si="1"/>
        <v>20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customHeight="1">
      <c r="B16" s="6">
        <v>14</v>
      </c>
      <c r="C16" s="8" t="s">
        <v>77</v>
      </c>
      <c r="D16" s="5">
        <f>AVERAGE(E16:J16)</f>
        <v>6.666666666666667</v>
      </c>
      <c r="E16" s="2"/>
      <c r="F16" s="2"/>
      <c r="G16" s="2"/>
      <c r="H16" s="2">
        <v>8</v>
      </c>
      <c r="I16" s="2">
        <v>6</v>
      </c>
      <c r="J16" s="2">
        <v>6</v>
      </c>
      <c r="K16" s="4">
        <f>SUM(E16:J16)</f>
        <v>20</v>
      </c>
    </row>
    <row r="17" spans="2:11" ht="13.5" customHeight="1">
      <c r="B17" s="6">
        <v>15</v>
      </c>
      <c r="C17" s="8" t="s">
        <v>34</v>
      </c>
      <c r="D17" s="5" t="e">
        <f aca="true" t="shared" si="2" ref="D17:D34">AVERAGE(E17:J17)</f>
        <v>#DIV/0!</v>
      </c>
      <c r="E17" s="2"/>
      <c r="F17" s="2"/>
      <c r="G17" s="2"/>
      <c r="H17" s="2"/>
      <c r="I17" s="2"/>
      <c r="J17" s="218"/>
      <c r="K17" s="4">
        <f aca="true" t="shared" si="3" ref="K17:K34">SUM(E17:J17)</f>
        <v>0</v>
      </c>
    </row>
    <row r="18" spans="2:11" ht="13.5" customHeight="1">
      <c r="B18" s="6">
        <v>16</v>
      </c>
      <c r="C18" s="8" t="s">
        <v>60</v>
      </c>
      <c r="D18" s="5" t="e">
        <f>AVERAGE(E18:J18)</f>
        <v>#DIV/0!</v>
      </c>
      <c r="E18" s="2"/>
      <c r="F18" s="2"/>
      <c r="G18" s="2"/>
      <c r="H18" s="2"/>
      <c r="I18" s="2"/>
      <c r="J18" s="2"/>
      <c r="K18" s="4">
        <f>SUM(E18:J18)</f>
        <v>0</v>
      </c>
    </row>
    <row r="19" spans="2:11" ht="13.5" customHeight="1">
      <c r="B19" s="6">
        <v>17</v>
      </c>
      <c r="C19" s="7" t="s">
        <v>4</v>
      </c>
      <c r="D19" s="5" t="e">
        <f t="shared" si="2"/>
        <v>#DIV/0!</v>
      </c>
      <c r="E19" s="2"/>
      <c r="F19" s="2"/>
      <c r="G19" s="2"/>
      <c r="H19" s="2"/>
      <c r="I19" s="2"/>
      <c r="J19" s="2"/>
      <c r="K19" s="4">
        <f t="shared" si="3"/>
        <v>0</v>
      </c>
    </row>
    <row r="20" spans="2:11" ht="13.5" customHeight="1">
      <c r="B20" s="6">
        <v>18</v>
      </c>
      <c r="C20" s="7" t="s">
        <v>37</v>
      </c>
      <c r="D20" s="5" t="e">
        <f t="shared" si="2"/>
        <v>#DIV/0!</v>
      </c>
      <c r="E20" s="2"/>
      <c r="F20" s="2"/>
      <c r="G20" s="2"/>
      <c r="H20" s="2"/>
      <c r="I20" s="2"/>
      <c r="J20" s="2"/>
      <c r="K20" s="4">
        <f t="shared" si="3"/>
        <v>0</v>
      </c>
    </row>
    <row r="21" spans="2:11" ht="13.5" customHeight="1">
      <c r="B21" s="6">
        <v>19</v>
      </c>
      <c r="C21" s="7" t="s">
        <v>38</v>
      </c>
      <c r="D21" s="5" t="e">
        <f t="shared" si="2"/>
        <v>#DIV/0!</v>
      </c>
      <c r="E21" s="2"/>
      <c r="F21" s="2"/>
      <c r="G21" s="2"/>
      <c r="H21" s="2"/>
      <c r="I21" s="2"/>
      <c r="J21" s="2"/>
      <c r="K21" s="4">
        <f t="shared" si="3"/>
        <v>0</v>
      </c>
    </row>
    <row r="22" spans="2:11" ht="13.5" customHeight="1">
      <c r="B22" s="6">
        <v>20</v>
      </c>
      <c r="C22" s="7" t="s">
        <v>39</v>
      </c>
      <c r="D22" s="5" t="e">
        <f t="shared" si="2"/>
        <v>#DIV/0!</v>
      </c>
      <c r="E22" s="2"/>
      <c r="F22" s="2"/>
      <c r="G22" s="2"/>
      <c r="H22" s="2"/>
      <c r="I22" s="2"/>
      <c r="J22" s="2"/>
      <c r="K22" s="4">
        <f t="shared" si="3"/>
        <v>0</v>
      </c>
    </row>
    <row r="23" spans="2:11" ht="13.5" customHeight="1">
      <c r="B23" s="6">
        <v>21</v>
      </c>
      <c r="C23" s="7" t="s">
        <v>40</v>
      </c>
      <c r="D23" s="5" t="e">
        <f t="shared" si="2"/>
        <v>#DIV/0!</v>
      </c>
      <c r="E23" s="2"/>
      <c r="F23" s="2"/>
      <c r="G23" s="2"/>
      <c r="H23" s="2"/>
      <c r="I23" s="2"/>
      <c r="J23" s="2"/>
      <c r="K23" s="4">
        <f t="shared" si="3"/>
        <v>0</v>
      </c>
    </row>
    <row r="24" spans="2:11" ht="13.5" customHeight="1">
      <c r="B24" s="6">
        <v>22</v>
      </c>
      <c r="C24" s="7" t="s">
        <v>3</v>
      </c>
      <c r="D24" s="5" t="e">
        <f t="shared" si="2"/>
        <v>#DIV/0!</v>
      </c>
      <c r="E24" s="2"/>
      <c r="F24" s="2"/>
      <c r="G24" s="2"/>
      <c r="H24" s="2"/>
      <c r="I24" s="2"/>
      <c r="J24" s="2"/>
      <c r="K24" s="4">
        <f t="shared" si="3"/>
        <v>0</v>
      </c>
    </row>
    <row r="25" spans="2:11" ht="13.5" customHeight="1">
      <c r="B25" s="6">
        <v>23</v>
      </c>
      <c r="C25" s="7" t="s">
        <v>41</v>
      </c>
      <c r="D25" s="5" t="e">
        <f t="shared" si="2"/>
        <v>#DIV/0!</v>
      </c>
      <c r="E25" s="2"/>
      <c r="F25" s="2"/>
      <c r="G25" s="2"/>
      <c r="H25" s="2"/>
      <c r="I25" s="2"/>
      <c r="J25" s="2"/>
      <c r="K25" s="4">
        <f t="shared" si="3"/>
        <v>0</v>
      </c>
    </row>
    <row r="26" spans="2:11" ht="13.5" customHeight="1">
      <c r="B26" s="6">
        <v>24</v>
      </c>
      <c r="C26" s="7" t="s">
        <v>42</v>
      </c>
      <c r="D26" s="5" t="e">
        <f t="shared" si="2"/>
        <v>#DIV/0!</v>
      </c>
      <c r="E26" s="2"/>
      <c r="F26" s="2"/>
      <c r="G26" s="2"/>
      <c r="H26" s="2"/>
      <c r="I26" s="2"/>
      <c r="J26" s="2"/>
      <c r="K26" s="4">
        <f t="shared" si="3"/>
        <v>0</v>
      </c>
    </row>
    <row r="27" spans="2:48" s="3" customFormat="1" ht="13.5" customHeight="1">
      <c r="B27" s="6">
        <v>25</v>
      </c>
      <c r="C27" s="8" t="s">
        <v>43</v>
      </c>
      <c r="D27" s="5" t="e">
        <f t="shared" si="2"/>
        <v>#DIV/0!</v>
      </c>
      <c r="E27" s="2"/>
      <c r="F27" s="2"/>
      <c r="G27" s="2"/>
      <c r="H27" s="2"/>
      <c r="I27" s="2"/>
      <c r="J27" s="2"/>
      <c r="K27" s="4">
        <f t="shared" si="3"/>
        <v>0</v>
      </c>
      <c r="N27" s="6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11" ht="13.5" customHeight="1">
      <c r="B28" s="6">
        <v>26</v>
      </c>
      <c r="C28" s="7" t="s">
        <v>44</v>
      </c>
      <c r="D28" s="5" t="e">
        <f t="shared" si="2"/>
        <v>#DIV/0!</v>
      </c>
      <c r="E28" s="2"/>
      <c r="F28" s="2"/>
      <c r="G28" s="2"/>
      <c r="H28" s="2"/>
      <c r="I28" s="2"/>
      <c r="J28" s="2"/>
      <c r="K28" s="4">
        <f t="shared" si="3"/>
        <v>0</v>
      </c>
    </row>
    <row r="29" spans="2:11" ht="13.5" customHeight="1">
      <c r="B29" s="6">
        <v>27</v>
      </c>
      <c r="C29" s="8" t="s">
        <v>45</v>
      </c>
      <c r="D29" s="5" t="e">
        <f t="shared" si="2"/>
        <v>#DIV/0!</v>
      </c>
      <c r="E29" s="2"/>
      <c r="F29" s="2"/>
      <c r="G29" s="2"/>
      <c r="H29" s="2"/>
      <c r="I29" s="2"/>
      <c r="J29" s="2"/>
      <c r="K29" s="4">
        <f t="shared" si="3"/>
        <v>0</v>
      </c>
    </row>
    <row r="30" spans="2:11" ht="13.5" customHeight="1">
      <c r="B30" s="6">
        <v>28</v>
      </c>
      <c r="C30" s="7" t="s">
        <v>5</v>
      </c>
      <c r="D30" s="5" t="e">
        <f t="shared" si="2"/>
        <v>#DIV/0!</v>
      </c>
      <c r="E30" s="2"/>
      <c r="F30" s="2"/>
      <c r="G30" s="2"/>
      <c r="H30" s="2"/>
      <c r="I30" s="2"/>
      <c r="J30" s="2"/>
      <c r="K30" s="4">
        <f t="shared" si="3"/>
        <v>0</v>
      </c>
    </row>
    <row r="31" spans="2:11" ht="13.5" customHeight="1">
      <c r="B31" s="6">
        <v>29</v>
      </c>
      <c r="C31" s="7" t="s">
        <v>46</v>
      </c>
      <c r="D31" s="5" t="e">
        <f t="shared" si="2"/>
        <v>#DIV/0!</v>
      </c>
      <c r="E31" s="2"/>
      <c r="F31" s="2"/>
      <c r="G31" s="2"/>
      <c r="H31" s="2"/>
      <c r="I31" s="2"/>
      <c r="J31" s="2"/>
      <c r="K31" s="4">
        <f t="shared" si="3"/>
        <v>0</v>
      </c>
    </row>
    <row r="32" spans="2:11" ht="13.5" customHeight="1">
      <c r="B32" s="6">
        <v>30</v>
      </c>
      <c r="C32" s="7" t="s">
        <v>47</v>
      </c>
      <c r="D32" s="5" t="e">
        <f t="shared" si="2"/>
        <v>#DIV/0!</v>
      </c>
      <c r="E32" s="2"/>
      <c r="F32" s="2"/>
      <c r="G32" s="2"/>
      <c r="H32" s="2"/>
      <c r="I32" s="2"/>
      <c r="J32" s="2"/>
      <c r="K32" s="4">
        <f t="shared" si="3"/>
        <v>0</v>
      </c>
    </row>
    <row r="33" spans="2:11" ht="13.5" customHeight="1">
      <c r="B33" s="6">
        <v>31</v>
      </c>
      <c r="C33" s="7" t="s">
        <v>48</v>
      </c>
      <c r="D33" s="5" t="e">
        <f t="shared" si="2"/>
        <v>#DIV/0!</v>
      </c>
      <c r="E33" s="2"/>
      <c r="F33" s="2"/>
      <c r="G33" s="2"/>
      <c r="H33" s="2"/>
      <c r="I33" s="2"/>
      <c r="J33" s="2"/>
      <c r="K33" s="4">
        <f t="shared" si="3"/>
        <v>0</v>
      </c>
    </row>
    <row r="34" spans="2:11" ht="13.5" customHeight="1">
      <c r="B34" s="6">
        <v>32</v>
      </c>
      <c r="C34" s="7" t="s">
        <v>49</v>
      </c>
      <c r="D34" s="5" t="e">
        <f t="shared" si="2"/>
        <v>#DIV/0!</v>
      </c>
      <c r="E34" s="2"/>
      <c r="F34" s="2"/>
      <c r="G34" s="2"/>
      <c r="H34" s="2"/>
      <c r="I34" s="2"/>
      <c r="J34" s="2"/>
      <c r="K34" s="4">
        <f t="shared" si="3"/>
        <v>0</v>
      </c>
    </row>
    <row r="35" spans="2:11" ht="13.5" customHeight="1">
      <c r="B35" s="6">
        <v>33</v>
      </c>
      <c r="C35" s="7" t="s">
        <v>50</v>
      </c>
      <c r="D35" s="5" t="e">
        <f aca="true" t="shared" si="4" ref="D35:D52">AVERAGE(E35:J35)</f>
        <v>#DIV/0!</v>
      </c>
      <c r="E35" s="2"/>
      <c r="F35" s="2"/>
      <c r="G35" s="2"/>
      <c r="H35" s="2"/>
      <c r="I35" s="2"/>
      <c r="J35" s="2"/>
      <c r="K35" s="4">
        <f aca="true" t="shared" si="5" ref="K35:K52">SUM(E35:J35)</f>
        <v>0</v>
      </c>
    </row>
    <row r="36" spans="2:11" ht="13.5" customHeight="1">
      <c r="B36" s="6">
        <v>34</v>
      </c>
      <c r="C36" s="7" t="s">
        <v>30</v>
      </c>
      <c r="D36" s="5" t="e">
        <f t="shared" si="4"/>
        <v>#DIV/0!</v>
      </c>
      <c r="E36" s="2"/>
      <c r="F36" s="2"/>
      <c r="G36" s="2"/>
      <c r="H36" s="2"/>
      <c r="I36" s="2"/>
      <c r="J36" s="2"/>
      <c r="K36" s="4">
        <f t="shared" si="5"/>
        <v>0</v>
      </c>
    </row>
    <row r="37" spans="2:11" ht="13.5" customHeight="1">
      <c r="B37" s="6">
        <v>35</v>
      </c>
      <c r="C37" s="7" t="s">
        <v>31</v>
      </c>
      <c r="D37" s="5" t="e">
        <f t="shared" si="4"/>
        <v>#DIV/0!</v>
      </c>
      <c r="E37" s="2"/>
      <c r="F37" s="2"/>
      <c r="G37" s="2"/>
      <c r="H37" s="2"/>
      <c r="I37" s="2"/>
      <c r="J37" s="2"/>
      <c r="K37" s="4">
        <f t="shared" si="5"/>
        <v>0</v>
      </c>
    </row>
    <row r="38" spans="2:11" ht="13.5" customHeight="1">
      <c r="B38" s="6">
        <v>36</v>
      </c>
      <c r="C38" s="7" t="s">
        <v>32</v>
      </c>
      <c r="D38" s="5" t="e">
        <f t="shared" si="4"/>
        <v>#DIV/0!</v>
      </c>
      <c r="E38" s="2"/>
      <c r="F38" s="2"/>
      <c r="G38" s="2"/>
      <c r="H38" s="2"/>
      <c r="I38" s="2"/>
      <c r="J38" s="2"/>
      <c r="K38" s="4">
        <f t="shared" si="5"/>
        <v>0</v>
      </c>
    </row>
    <row r="39" spans="2:11" ht="13.5" customHeight="1">
      <c r="B39" s="6">
        <v>37</v>
      </c>
      <c r="C39" s="7" t="s">
        <v>33</v>
      </c>
      <c r="D39" s="5" t="e">
        <f t="shared" si="4"/>
        <v>#DIV/0!</v>
      </c>
      <c r="E39" s="2"/>
      <c r="F39" s="2"/>
      <c r="G39" s="2"/>
      <c r="H39" s="2"/>
      <c r="I39" s="2"/>
      <c r="J39" s="2"/>
      <c r="K39" s="4">
        <f t="shared" si="5"/>
        <v>0</v>
      </c>
    </row>
    <row r="40" spans="2:11" ht="13.5" customHeight="1">
      <c r="B40" s="6">
        <v>38</v>
      </c>
      <c r="C40" s="8" t="s">
        <v>59</v>
      </c>
      <c r="D40" s="5">
        <f>AVERAGE(E40:J40)</f>
        <v>8.5</v>
      </c>
      <c r="E40" s="2"/>
      <c r="F40" s="2"/>
      <c r="G40" s="2"/>
      <c r="H40" s="2"/>
      <c r="I40" s="2">
        <v>9</v>
      </c>
      <c r="J40" s="2">
        <v>8</v>
      </c>
      <c r="K40" s="4">
        <f>SUM(E40:J40)</f>
        <v>17</v>
      </c>
    </row>
    <row r="41" spans="2:11" ht="13.5" customHeight="1">
      <c r="B41" s="6">
        <v>39</v>
      </c>
      <c r="C41" s="7" t="s">
        <v>36</v>
      </c>
      <c r="D41" s="5" t="e">
        <f t="shared" si="4"/>
        <v>#DIV/0!</v>
      </c>
      <c r="E41" s="2"/>
      <c r="F41" s="2"/>
      <c r="G41" s="2"/>
      <c r="H41" s="2"/>
      <c r="I41" s="2"/>
      <c r="J41" s="2"/>
      <c r="K41" s="4">
        <f t="shared" si="5"/>
        <v>0</v>
      </c>
    </row>
    <row r="42" spans="2:11" ht="13.5" customHeight="1">
      <c r="B42" s="6">
        <v>40</v>
      </c>
      <c r="C42" s="8" t="s">
        <v>51</v>
      </c>
      <c r="D42" s="5" t="e">
        <f>AVERAGE(E42:J42)</f>
        <v>#DIV/0!</v>
      </c>
      <c r="E42" s="2"/>
      <c r="F42" s="2"/>
      <c r="G42" s="2"/>
      <c r="H42" s="2"/>
      <c r="I42" s="2"/>
      <c r="J42" s="2"/>
      <c r="K42" s="4">
        <f>SUM(E42:J42)</f>
        <v>0</v>
      </c>
    </row>
    <row r="43" spans="2:11" ht="13.5" customHeight="1">
      <c r="B43" s="6">
        <v>41</v>
      </c>
      <c r="C43" s="7" t="s">
        <v>6</v>
      </c>
      <c r="D43" s="5" t="e">
        <f t="shared" si="4"/>
        <v>#DIV/0!</v>
      </c>
      <c r="E43" s="2"/>
      <c r="F43" s="2"/>
      <c r="G43" s="2"/>
      <c r="H43" s="2"/>
      <c r="I43" s="2"/>
      <c r="J43" s="2"/>
      <c r="K43" s="4">
        <f t="shared" si="5"/>
        <v>0</v>
      </c>
    </row>
    <row r="44" spans="2:48" s="3" customFormat="1" ht="13.5" customHeight="1">
      <c r="B44" s="6">
        <v>42</v>
      </c>
      <c r="C44" s="8" t="s">
        <v>55</v>
      </c>
      <c r="D44" s="5" t="e">
        <f>AVERAGE(E44:J44)</f>
        <v>#DIV/0!</v>
      </c>
      <c r="E44" s="2"/>
      <c r="F44" s="2"/>
      <c r="G44" s="2"/>
      <c r="H44" s="2"/>
      <c r="I44" s="2"/>
      <c r="J44" s="2"/>
      <c r="K44" s="4">
        <f>SUM(E44:J44)</f>
        <v>0</v>
      </c>
      <c r="N44" s="6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" customFormat="1" ht="13.5" customHeight="1">
      <c r="B45" s="6">
        <v>43</v>
      </c>
      <c r="C45" s="7" t="s">
        <v>29</v>
      </c>
      <c r="D45" s="5" t="e">
        <f>AVERAGE(E45:J45)</f>
        <v>#DIV/0!</v>
      </c>
      <c r="E45" s="2"/>
      <c r="F45" s="2"/>
      <c r="G45" s="2"/>
      <c r="H45" s="2"/>
      <c r="I45" s="2"/>
      <c r="J45" s="2"/>
      <c r="K45" s="4">
        <f>SUM(E45:J45)</f>
        <v>0</v>
      </c>
      <c r="N45" s="6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3" customFormat="1" ht="13.5" customHeight="1">
      <c r="B46" s="6">
        <v>44</v>
      </c>
      <c r="C46" s="8">
        <v>44</v>
      </c>
      <c r="D46" s="5" t="e">
        <f t="shared" si="4"/>
        <v>#DIV/0!</v>
      </c>
      <c r="E46" s="2"/>
      <c r="F46" s="2"/>
      <c r="G46" s="2"/>
      <c r="H46" s="2"/>
      <c r="I46" s="2"/>
      <c r="J46" s="2"/>
      <c r="K46" s="4">
        <f t="shared" si="5"/>
        <v>0</v>
      </c>
      <c r="N46" s="6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11" ht="13.5" customHeight="1">
      <c r="B47" s="6">
        <v>45</v>
      </c>
      <c r="C47" s="8">
        <v>45</v>
      </c>
      <c r="D47" s="5" t="e">
        <f t="shared" si="4"/>
        <v>#DIV/0!</v>
      </c>
      <c r="E47" s="2"/>
      <c r="F47" s="2"/>
      <c r="G47" s="2"/>
      <c r="H47" s="2"/>
      <c r="I47" s="2"/>
      <c r="J47" s="2"/>
      <c r="K47" s="4">
        <f t="shared" si="5"/>
        <v>0</v>
      </c>
    </row>
    <row r="48" spans="2:48" s="3" customFormat="1" ht="13.5" customHeight="1">
      <c r="B48" s="6">
        <v>46</v>
      </c>
      <c r="C48" s="8">
        <v>46</v>
      </c>
      <c r="D48" s="5" t="e">
        <f t="shared" si="4"/>
        <v>#DIV/0!</v>
      </c>
      <c r="E48" s="2"/>
      <c r="F48" s="2"/>
      <c r="G48" s="2"/>
      <c r="H48" s="2"/>
      <c r="I48" s="2"/>
      <c r="J48" s="2"/>
      <c r="K48" s="4">
        <f t="shared" si="5"/>
        <v>0</v>
      </c>
      <c r="N48" s="65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3" customFormat="1" ht="13.5" customHeight="1">
      <c r="B49" s="6">
        <v>47</v>
      </c>
      <c r="C49" s="8">
        <v>47</v>
      </c>
      <c r="D49" s="5" t="e">
        <f t="shared" si="4"/>
        <v>#DIV/0!</v>
      </c>
      <c r="E49" s="2"/>
      <c r="F49" s="2"/>
      <c r="G49" s="2"/>
      <c r="H49" s="2"/>
      <c r="I49" s="2"/>
      <c r="J49" s="2"/>
      <c r="K49" s="4">
        <f t="shared" si="5"/>
        <v>0</v>
      </c>
      <c r="N49" s="65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3" customFormat="1" ht="13.5" customHeight="1">
      <c r="B50" s="6">
        <v>48</v>
      </c>
      <c r="C50" s="8">
        <v>48</v>
      </c>
      <c r="D50" s="5" t="e">
        <f t="shared" si="4"/>
        <v>#DIV/0!</v>
      </c>
      <c r="E50" s="2"/>
      <c r="F50" s="2"/>
      <c r="G50" s="2"/>
      <c r="H50" s="2"/>
      <c r="I50" s="2"/>
      <c r="J50" s="2"/>
      <c r="K50" s="4">
        <f t="shared" si="5"/>
        <v>0</v>
      </c>
      <c r="N50" s="65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3" customFormat="1" ht="13.5" customHeight="1">
      <c r="B51" s="6">
        <v>49</v>
      </c>
      <c r="C51" s="8">
        <v>49</v>
      </c>
      <c r="D51" s="5" t="e">
        <f t="shared" si="4"/>
        <v>#DIV/0!</v>
      </c>
      <c r="E51" s="2"/>
      <c r="F51" s="2"/>
      <c r="G51" s="2"/>
      <c r="H51" s="2"/>
      <c r="I51" s="2"/>
      <c r="J51" s="2"/>
      <c r="K51" s="4">
        <f t="shared" si="5"/>
        <v>0</v>
      </c>
      <c r="N51" s="65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3" customFormat="1" ht="13.5" customHeight="1">
      <c r="B52" s="6">
        <v>50</v>
      </c>
      <c r="C52" s="8">
        <v>50</v>
      </c>
      <c r="D52" s="5" t="e">
        <f t="shared" si="4"/>
        <v>#DIV/0!</v>
      </c>
      <c r="E52" s="2"/>
      <c r="F52" s="2"/>
      <c r="G52" s="2"/>
      <c r="H52" s="2"/>
      <c r="I52" s="2"/>
      <c r="J52" s="2"/>
      <c r="K52" s="4">
        <f t="shared" si="5"/>
        <v>0</v>
      </c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11" ht="13.5" customHeight="1" thickBot="1">
      <c r="B53" s="215" t="s">
        <v>58</v>
      </c>
      <c r="C53" s="216"/>
      <c r="D53" s="216"/>
      <c r="E53" s="216"/>
      <c r="F53" s="216"/>
      <c r="G53" s="216"/>
      <c r="H53" s="216"/>
      <c r="I53" s="216"/>
      <c r="J53" s="216"/>
      <c r="K53" s="217"/>
    </row>
  </sheetData>
  <sheetProtection/>
  <mergeCells count="1">
    <mergeCell ref="B53:K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2014-02-13T12:38:10Z</cp:lastPrinted>
  <dcterms:created xsi:type="dcterms:W3CDTF">2009-01-04T17:48:47Z</dcterms:created>
  <dcterms:modified xsi:type="dcterms:W3CDTF">2014-12-12T22:37:59Z</dcterms:modified>
  <cp:category/>
  <cp:version/>
  <cp:contentType/>
  <cp:contentStatus/>
</cp:coreProperties>
</file>