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lot Angels" sheetId="1" r:id="rId1"/>
    <sheet name="Eingabe" sheetId="2" r:id="rId2"/>
  </sheets>
  <definedNames>
    <definedName name="_xlnm.Print_Area" localSheetId="1">'Eingabe'!$A$1:$M$55</definedName>
    <definedName name="_xlnm.Print_Area" localSheetId="0">'Slot Angels'!$A$1:$BC$54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3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3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3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33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5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5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6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6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62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63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S25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23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MAC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Jägermeister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<sst xmlns="http://schemas.openxmlformats.org/spreadsheetml/2006/main" count="516" uniqueCount="139">
  <si>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</si>
  <si>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</si>
  <si>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</si>
  <si>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</si>
  <si>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</si>
  <si>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</si>
  <si>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</si>
  <si>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</si>
  <si>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</si>
  <si>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</si>
  <si>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</si>
  <si>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</si>
  <si>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</si>
  <si>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</si>
  <si>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</si>
  <si>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</si>
  <si>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</si>
  <si>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</si>
  <si>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</si>
  <si>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</si>
  <si>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</si>
  <si>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</si>
  <si>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</si>
  <si>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</si>
  <si>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</si>
  <si>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</si>
  <si>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</si>
  <si>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</si>
  <si>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</si>
  <si>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</si>
  <si>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</si>
  <si>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</si>
  <si>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</si>
  <si>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</si>
  <si>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</si>
  <si>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</si>
  <si>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</si>
  <si>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</si>
  <si>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</si>
  <si>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</si>
  <si>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</si>
  <si>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</si>
  <si>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</si>
  <si>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</si>
  <si>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</si>
  <si>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</si>
  <si>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</si>
  <si>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</si>
  <si>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</si>
  <si>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</si>
  <si>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</si>
  <si>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</si>
  <si>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</si>
  <si>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</si>
  <si>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</si>
  <si>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</si>
  <si>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</si>
  <si>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</si>
  <si>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</si>
  <si>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</si>
  <si>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</si>
  <si>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</si>
  <si>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</si>
  <si>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</si>
  <si>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</si>
  <si>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</si>
  <si>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</si>
  <si>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</si>
  <si>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</si>
  <si>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</si>
  <si>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</si>
  <si>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</si>
  <si>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</si>
  <si>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</si>
  <si>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</si>
  <si>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</si>
  <si>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</si>
  <si>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</si>
  <si>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</si>
  <si>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</si>
  <si>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</si>
  <si>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</si>
  <si>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</si>
  <si>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</si>
  <si>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</si>
  <si>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</si>
  <si>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</si>
  <si>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</si>
  <si>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</si>
  <si>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</si>
  <si>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</si>
  <si>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</si>
  <si>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</si>
  <si>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</si>
  <si>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</si>
  <si>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</si>
  <si>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</si>
  <si>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</si>
  <si>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</si>
  <si>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</si>
  <si>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</si>
  <si>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</si>
  <si>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</si>
  <si>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</si>
  <si>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</si>
  <si>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</si>
  <si>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</si>
  <si>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</si>
  <si>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</si>
  <si>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</si>
  <si>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</si>
  <si>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</si>
  <si>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</si>
  <si>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</si>
  <si>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Max</t>
  </si>
  <si>
    <t>Ossi</t>
  </si>
  <si>
    <t xml:space="preserve">MAC/Slot Angels Raceway               GPvNÖ                                 2014                                                      </t>
  </si>
  <si>
    <t xml:space="preserve">MAC Raceway   </t>
  </si>
  <si>
    <t>Slot Angels Raceway</t>
  </si>
  <si>
    <t xml:space="preserve">MAC/Slot Angels    Raceway                    GPvNÖ                                 2014                                                      </t>
  </si>
  <si>
    <t>Szeidermann</t>
  </si>
  <si>
    <t>▼1</t>
  </si>
  <si>
    <t>Gerlinde</t>
  </si>
  <si>
    <t>Nissan R89</t>
  </si>
  <si>
    <t>Jaguar RY9</t>
  </si>
  <si>
    <t>Mercedes C9</t>
  </si>
  <si>
    <t>Porsche 962</t>
  </si>
  <si>
    <t>Porsche 917</t>
  </si>
  <si>
    <t>Jaguar/ Porsche</t>
  </si>
  <si>
    <t>Porsche 911</t>
  </si>
  <si>
    <t>Batik M.</t>
  </si>
  <si>
    <t>Weiss M.</t>
  </si>
  <si>
    <t>Helmuth</t>
  </si>
  <si>
    <t>Mazda 767</t>
  </si>
  <si>
    <t>porsche 917</t>
  </si>
  <si>
    <t>Jaguar XJR-8</t>
  </si>
  <si>
    <t>Milanollo Th.</t>
  </si>
  <si>
    <t>▲1</t>
  </si>
  <si>
    <t>Porsche 963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</si>
</sst>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sz val="28"/>
      <name val="Verdana"/>
      <family val="2"/>
    </font>
    <font>
      <b/>
      <i/>
      <sz val="16"/>
      <name val="Verdana"/>
      <family val="2"/>
    </font>
    <font>
      <b/>
      <i/>
      <sz val="24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0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6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6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6" applyNumberFormat="1" applyFont="1" applyBorder="1" applyAlignment="1">
      <alignment horizontal="center" vertical="center" wrapText="1"/>
      <protection/>
    </xf>
    <xf numFmtId="165" fontId="10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38" borderId="16" xfId="0" applyFont="1" applyFill="1" applyBorder="1" applyAlignment="1">
      <alignment horizontal="center" vertical="center"/>
    </xf>
    <xf numFmtId="0" fontId="17" fillId="46" borderId="16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2" fontId="17" fillId="48" borderId="16" xfId="0" applyNumberFormat="1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0" fontId="17" fillId="49" borderId="16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46" borderId="22" xfId="0" applyFont="1" applyFill="1" applyBorder="1" applyAlignment="1">
      <alignment vertical="center"/>
    </xf>
    <xf numFmtId="0" fontId="19" fillId="46" borderId="22" xfId="0" applyFont="1" applyFill="1" applyBorder="1" applyAlignment="1">
      <alignment/>
    </xf>
    <xf numFmtId="0" fontId="19" fillId="46" borderId="23" xfId="0" applyFont="1" applyFill="1" applyBorder="1" applyAlignment="1">
      <alignment vertical="center"/>
    </xf>
    <xf numFmtId="0" fontId="19" fillId="46" borderId="24" xfId="0" applyFont="1" applyFill="1" applyBorder="1" applyAlignment="1">
      <alignment horizontal="left" vertical="center"/>
    </xf>
    <xf numFmtId="0" fontId="19" fillId="46" borderId="24" xfId="0" applyFont="1" applyFill="1" applyBorder="1" applyAlignment="1">
      <alignment horizontal="left"/>
    </xf>
    <xf numFmtId="0" fontId="19" fillId="46" borderId="25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0" fontId="18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2" fontId="24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2" fontId="23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0" fontId="19" fillId="46" borderId="10" xfId="0" applyFont="1" applyFill="1" applyBorder="1" applyAlignment="1">
      <alignment vertical="center"/>
    </xf>
    <xf numFmtId="165" fontId="12" fillId="46" borderId="10" xfId="0" applyNumberFormat="1" applyFont="1" applyFill="1" applyBorder="1" applyAlignment="1">
      <alignment vertical="center"/>
    </xf>
    <xf numFmtId="0" fontId="18" fillId="46" borderId="10" xfId="0" applyFont="1" applyFill="1" applyBorder="1" applyAlignment="1">
      <alignment vertical="center"/>
    </xf>
    <xf numFmtId="0" fontId="18" fillId="46" borderId="11" xfId="0" applyFont="1" applyFill="1" applyBorder="1" applyAlignment="1">
      <alignment vertical="center"/>
    </xf>
    <xf numFmtId="2" fontId="18" fillId="46" borderId="10" xfId="0" applyNumberFormat="1" applyFont="1" applyFill="1" applyBorder="1" applyAlignment="1">
      <alignment vertical="center"/>
    </xf>
    <xf numFmtId="2" fontId="18" fillId="46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46" borderId="16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vertical="center"/>
    </xf>
    <xf numFmtId="0" fontId="19" fillId="46" borderId="10" xfId="0" applyFont="1" applyFill="1" applyBorder="1" applyAlignment="1">
      <alignment horizontal="left" vertical="center"/>
    </xf>
    <xf numFmtId="0" fontId="19" fillId="42" borderId="24" xfId="0" applyFont="1" applyFill="1" applyBorder="1" applyAlignment="1">
      <alignment horizontal="left" vertical="center"/>
    </xf>
    <xf numFmtId="0" fontId="19" fillId="42" borderId="22" xfId="0" applyFont="1" applyFill="1" applyBorder="1" applyAlignment="1">
      <alignment vertical="center"/>
    </xf>
    <xf numFmtId="0" fontId="17" fillId="42" borderId="11" xfId="0" applyFont="1" applyFill="1" applyBorder="1" applyAlignment="1">
      <alignment horizontal="center" vertical="center"/>
    </xf>
    <xf numFmtId="0" fontId="17" fillId="44" borderId="11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70" fillId="46" borderId="10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/>
    </xf>
    <xf numFmtId="0" fontId="19" fillId="38" borderId="27" xfId="0" applyFont="1" applyFill="1" applyBorder="1" applyAlignment="1">
      <alignment/>
    </xf>
    <xf numFmtId="0" fontId="17" fillId="38" borderId="21" xfId="0" applyFont="1" applyFill="1" applyBorder="1" applyAlignment="1">
      <alignment horizontal="center" vertical="center"/>
    </xf>
    <xf numFmtId="0" fontId="19" fillId="44" borderId="24" xfId="0" applyFont="1" applyFill="1" applyBorder="1" applyAlignment="1">
      <alignment horizontal="left" vertical="center"/>
    </xf>
    <xf numFmtId="0" fontId="19" fillId="44" borderId="22" xfId="0" applyFont="1" applyFill="1" applyBorder="1" applyAlignment="1">
      <alignment vertical="center"/>
    </xf>
    <xf numFmtId="0" fontId="19" fillId="50" borderId="24" xfId="0" applyFont="1" applyFill="1" applyBorder="1" applyAlignment="1">
      <alignment horizontal="left" vertical="center"/>
    </xf>
    <xf numFmtId="0" fontId="19" fillId="50" borderId="22" xfId="0" applyFont="1" applyFill="1" applyBorder="1" applyAlignment="1">
      <alignment vertical="center"/>
    </xf>
    <xf numFmtId="0" fontId="17" fillId="46" borderId="11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46" borderId="28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20" fillId="33" borderId="24" xfId="0" applyFont="1" applyFill="1" applyBorder="1" applyAlignment="1">
      <alignment horizontal="center" vertical="center" textRotation="90"/>
    </xf>
    <xf numFmtId="0" fontId="17" fillId="46" borderId="19" xfId="0" applyFont="1" applyFill="1" applyBorder="1" applyAlignment="1">
      <alignment horizontal="center" vertical="center"/>
    </xf>
    <xf numFmtId="0" fontId="17" fillId="46" borderId="29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0" fillId="49" borderId="21" xfId="0" applyFont="1" applyFill="1" applyBorder="1" applyAlignment="1">
      <alignment horizontal="center" vertical="center"/>
    </xf>
    <xf numFmtId="0" fontId="70" fillId="49" borderId="11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6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2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12" fillId="50" borderId="14" xfId="0" applyFont="1" applyFill="1" applyBorder="1" applyAlignment="1">
      <alignment horizontal="center" vertical="center"/>
    </xf>
    <xf numFmtId="0" fontId="12" fillId="5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165" fontId="10" fillId="0" borderId="14" xfId="46" applyNumberFormat="1" applyFont="1" applyBorder="1" applyAlignment="1">
      <alignment horizontal="center" vertical="center" wrapText="1"/>
      <protection/>
    </xf>
    <xf numFmtId="165" fontId="10" fillId="0" borderId="15" xfId="46" applyNumberFormat="1" applyFont="1" applyBorder="1" applyAlignment="1">
      <alignment horizontal="center" vertical="center" wrapText="1"/>
      <protection/>
    </xf>
    <xf numFmtId="0" fontId="17" fillId="46" borderId="18" xfId="0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/>
    </xf>
    <xf numFmtId="0" fontId="17" fillId="46" borderId="20" xfId="0" applyFont="1" applyFill="1" applyBorder="1" applyAlignment="1">
      <alignment horizontal="center" vertical="center"/>
    </xf>
    <xf numFmtId="0" fontId="12" fillId="50" borderId="30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 horizontal="center" vertical="center"/>
    </xf>
    <xf numFmtId="49" fontId="32" fillId="50" borderId="30" xfId="0" applyNumberFormat="1" applyFont="1" applyFill="1" applyBorder="1" applyAlignment="1">
      <alignment horizontal="center" vertical="center" wrapText="1"/>
    </xf>
    <xf numFmtId="49" fontId="32" fillId="50" borderId="16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165" fontId="20" fillId="0" borderId="14" xfId="46" applyNumberFormat="1" applyFont="1" applyBorder="1" applyAlignment="1">
      <alignment horizontal="center" vertical="center" wrapText="1"/>
      <protection/>
    </xf>
    <xf numFmtId="165" fontId="20" fillId="0" borderId="15" xfId="46" applyNumberFormat="1" applyFont="1" applyBorder="1" applyAlignment="1">
      <alignment horizontal="center" vertical="center" wrapText="1"/>
      <protection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17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165" fontId="12" fillId="46" borderId="24" xfId="0" applyNumberFormat="1" applyFont="1" applyFill="1" applyBorder="1" applyAlignment="1">
      <alignment horizontal="center" vertical="center"/>
    </xf>
    <xf numFmtId="165" fontId="12" fillId="46" borderId="22" xfId="0" applyNumberFormat="1" applyFont="1" applyFill="1" applyBorder="1" applyAlignment="1">
      <alignment horizontal="center" vertical="center"/>
    </xf>
    <xf numFmtId="164" fontId="15" fillId="49" borderId="30" xfId="0" applyNumberFormat="1" applyFont="1" applyFill="1" applyBorder="1" applyAlignment="1">
      <alignment horizontal="center" vertical="center" wrapText="1"/>
    </xf>
    <xf numFmtId="164" fontId="15" fillId="49" borderId="31" xfId="0" applyNumberFormat="1" applyFont="1" applyFill="1" applyBorder="1" applyAlignment="1">
      <alignment horizontal="center" vertical="center" wrapText="1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49" fontId="14" fillId="49" borderId="30" xfId="0" applyNumberFormat="1" applyFont="1" applyFill="1" applyBorder="1" applyAlignment="1">
      <alignment horizontal="center" vertical="center" wrapText="1"/>
    </xf>
    <xf numFmtId="49" fontId="14" fillId="49" borderId="31" xfId="0" applyNumberFormat="1" applyFont="1" applyFill="1" applyBorder="1" applyAlignment="1">
      <alignment horizontal="center" vertical="center" wrapText="1"/>
    </xf>
    <xf numFmtId="0" fontId="14" fillId="49" borderId="38" xfId="0" applyFont="1" applyFill="1" applyBorder="1" applyAlignment="1">
      <alignment horizontal="center" vertical="center"/>
    </xf>
    <xf numFmtId="0" fontId="14" fillId="49" borderId="39" xfId="0" applyFont="1" applyFill="1" applyBorder="1" applyAlignment="1">
      <alignment horizontal="center" vertical="center"/>
    </xf>
    <xf numFmtId="0" fontId="14" fillId="48" borderId="32" xfId="0" applyFont="1" applyFill="1" applyBorder="1" applyAlignment="1">
      <alignment horizontal="center" vertical="center"/>
    </xf>
    <xf numFmtId="0" fontId="14" fillId="48" borderId="40" xfId="0" applyFont="1" applyFill="1" applyBorder="1" applyAlignment="1">
      <alignment horizontal="center" vertical="center"/>
    </xf>
    <xf numFmtId="0" fontId="14" fillId="48" borderId="34" xfId="0" applyFont="1" applyFill="1" applyBorder="1" applyAlignment="1">
      <alignment horizontal="center" vertical="center"/>
    </xf>
    <xf numFmtId="0" fontId="14" fillId="48" borderId="41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31" xfId="0" applyFont="1" applyFill="1" applyBorder="1" applyAlignment="1">
      <alignment horizontal="center" vertical="center"/>
    </xf>
    <xf numFmtId="0" fontId="14" fillId="48" borderId="30" xfId="0" applyFont="1" applyFill="1" applyBorder="1" applyAlignment="1">
      <alignment horizontal="center" vertical="center" wrapText="1"/>
    </xf>
    <xf numFmtId="0" fontId="14" fillId="48" borderId="31" xfId="0" applyFont="1" applyFill="1" applyBorder="1" applyAlignment="1">
      <alignment horizontal="center" vertical="center" wrapText="1"/>
    </xf>
    <xf numFmtId="0" fontId="9" fillId="51" borderId="30" xfId="0" applyFont="1" applyFill="1" applyBorder="1" applyAlignment="1">
      <alignment horizontal="center" vertical="center"/>
    </xf>
    <xf numFmtId="0" fontId="9" fillId="51" borderId="31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textRotation="90"/>
    </xf>
    <xf numFmtId="0" fontId="20" fillId="33" borderId="42" xfId="0" applyFont="1" applyFill="1" applyBorder="1" applyAlignment="1">
      <alignment horizontal="center" vertical="center" textRotation="90"/>
    </xf>
    <xf numFmtId="0" fontId="20" fillId="33" borderId="24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32" fillId="50" borderId="14" xfId="0" applyNumberFormat="1" applyFont="1" applyFill="1" applyBorder="1" applyAlignment="1">
      <alignment horizontal="center" vertical="center" wrapText="1"/>
    </xf>
    <xf numFmtId="49" fontId="32" fillId="5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4" fillId="42" borderId="32" xfId="0" applyFont="1" applyFill="1" applyBorder="1" applyAlignment="1">
      <alignment horizontal="center" vertical="center"/>
    </xf>
    <xf numFmtId="0" fontId="34" fillId="42" borderId="36" xfId="0" applyFont="1" applyFill="1" applyBorder="1" applyAlignment="1">
      <alignment horizontal="center" vertical="center"/>
    </xf>
    <xf numFmtId="0" fontId="34" fillId="42" borderId="34" xfId="0" applyFont="1" applyFill="1" applyBorder="1" applyAlignment="1">
      <alignment horizontal="center" vertical="center"/>
    </xf>
    <xf numFmtId="0" fontId="34" fillId="42" borderId="37" xfId="0" applyFont="1" applyFill="1" applyBorder="1" applyAlignment="1">
      <alignment horizontal="center" vertical="center"/>
    </xf>
    <xf numFmtId="0" fontId="35" fillId="38" borderId="32" xfId="0" applyFont="1" applyFill="1" applyBorder="1" applyAlignment="1">
      <alignment horizontal="center" vertical="center"/>
    </xf>
    <xf numFmtId="0" fontId="35" fillId="38" borderId="33" xfId="0" applyFont="1" applyFill="1" applyBorder="1" applyAlignment="1">
      <alignment horizontal="center" vertical="center"/>
    </xf>
    <xf numFmtId="0" fontId="35" fillId="38" borderId="36" xfId="0" applyFont="1" applyFill="1" applyBorder="1" applyAlignment="1">
      <alignment horizontal="center" vertical="center"/>
    </xf>
    <xf numFmtId="0" fontId="35" fillId="38" borderId="34" xfId="0" applyFont="1" applyFill="1" applyBorder="1" applyAlignment="1">
      <alignment horizontal="center" vertical="center"/>
    </xf>
    <xf numFmtId="0" fontId="35" fillId="38" borderId="35" xfId="0" applyFont="1" applyFill="1" applyBorder="1" applyAlignment="1">
      <alignment horizontal="center" vertical="center"/>
    </xf>
    <xf numFmtId="0" fontId="35" fillId="38" borderId="37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9" fillId="42" borderId="32" xfId="0" applyFont="1" applyFill="1" applyBorder="1" applyAlignment="1">
      <alignment horizontal="center" vertical="center"/>
    </xf>
    <xf numFmtId="0" fontId="29" fillId="42" borderId="36" xfId="0" applyFont="1" applyFill="1" applyBorder="1" applyAlignment="1">
      <alignment horizontal="center" vertical="center"/>
    </xf>
    <xf numFmtId="0" fontId="29" fillId="42" borderId="43" xfId="0" applyFont="1" applyFill="1" applyBorder="1" applyAlignment="1">
      <alignment horizontal="center" vertical="center"/>
    </xf>
    <xf numFmtId="0" fontId="29" fillId="42" borderId="44" xfId="0" applyFont="1" applyFill="1" applyBorder="1" applyAlignment="1">
      <alignment horizontal="center" vertical="center"/>
    </xf>
    <xf numFmtId="0" fontId="29" fillId="42" borderId="34" xfId="0" applyFont="1" applyFill="1" applyBorder="1" applyAlignment="1">
      <alignment horizontal="center" vertical="center"/>
    </xf>
    <xf numFmtId="0" fontId="29" fillId="42" borderId="37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18" xfId="0" applyFont="1" applyFill="1" applyBorder="1" applyAlignment="1">
      <alignment horizontal="center" vertical="center"/>
    </xf>
    <xf numFmtId="0" fontId="14" fillId="48" borderId="19" xfId="0" applyFont="1" applyFill="1" applyBorder="1" applyAlignment="1">
      <alignment horizontal="center" vertical="center"/>
    </xf>
    <xf numFmtId="0" fontId="14" fillId="49" borderId="15" xfId="0" applyFont="1" applyFill="1" applyBorder="1" applyAlignment="1">
      <alignment horizontal="center" vertical="center" wrapText="1"/>
    </xf>
    <xf numFmtId="0" fontId="14" fillId="49" borderId="20" xfId="0" applyFont="1" applyFill="1" applyBorder="1" applyAlignment="1">
      <alignment horizontal="center" vertical="center" wrapText="1"/>
    </xf>
    <xf numFmtId="0" fontId="17" fillId="49" borderId="28" xfId="0" applyFont="1" applyFill="1" applyBorder="1" applyAlignment="1">
      <alignment horizontal="center" vertical="center"/>
    </xf>
    <xf numFmtId="0" fontId="17" fillId="49" borderId="45" xfId="0" applyFont="1" applyFill="1" applyBorder="1" applyAlignment="1">
      <alignment horizontal="center" vertical="center"/>
    </xf>
    <xf numFmtId="0" fontId="17" fillId="49" borderId="46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19" xfId="0" applyFont="1" applyFill="1" applyBorder="1" applyAlignment="1">
      <alignment horizontal="center" vertical="center"/>
    </xf>
    <xf numFmtId="0" fontId="34" fillId="44" borderId="32" xfId="0" applyFont="1" applyFill="1" applyBorder="1" applyAlignment="1">
      <alignment horizontal="center" vertical="center"/>
    </xf>
    <xf numFmtId="0" fontId="34" fillId="44" borderId="36" xfId="0" applyFont="1" applyFill="1" applyBorder="1" applyAlignment="1">
      <alignment horizontal="center" vertical="center"/>
    </xf>
    <xf numFmtId="0" fontId="34" fillId="44" borderId="34" xfId="0" applyFont="1" applyFill="1" applyBorder="1" applyAlignment="1">
      <alignment horizontal="center" vertical="center"/>
    </xf>
    <xf numFmtId="0" fontId="34" fillId="44" borderId="37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/>
    </xf>
    <xf numFmtId="0" fontId="28" fillId="38" borderId="43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/>
    </xf>
    <xf numFmtId="0" fontId="30" fillId="44" borderId="32" xfId="0" applyFont="1" applyFill="1" applyBorder="1" applyAlignment="1">
      <alignment horizontal="center" vertical="center"/>
    </xf>
    <xf numFmtId="0" fontId="30" fillId="44" borderId="36" xfId="0" applyFont="1" applyFill="1" applyBorder="1" applyAlignment="1">
      <alignment horizontal="center" vertical="center"/>
    </xf>
    <xf numFmtId="0" fontId="30" fillId="44" borderId="34" xfId="0" applyFont="1" applyFill="1" applyBorder="1" applyAlignment="1">
      <alignment horizontal="center" vertical="center"/>
    </xf>
    <xf numFmtId="0" fontId="30" fillId="44" borderId="37" xfId="0" applyFont="1" applyFill="1" applyBorder="1" applyAlignment="1">
      <alignment horizontal="center" vertical="center"/>
    </xf>
    <xf numFmtId="0" fontId="27" fillId="42" borderId="47" xfId="0" applyFont="1" applyFill="1" applyBorder="1" applyAlignment="1">
      <alignment horizontal="center" vertical="center"/>
    </xf>
    <xf numFmtId="0" fontId="27" fillId="42" borderId="48" xfId="0" applyFont="1" applyFill="1" applyBorder="1" applyAlignment="1">
      <alignment horizontal="center" vertical="center"/>
    </xf>
    <xf numFmtId="0" fontId="27" fillId="42" borderId="29" xfId="0" applyFont="1" applyFill="1" applyBorder="1" applyAlignment="1">
      <alignment horizontal="center" vertical="center"/>
    </xf>
    <xf numFmtId="0" fontId="27" fillId="42" borderId="49" xfId="0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 wrapText="1"/>
    </xf>
    <xf numFmtId="0" fontId="33" fillId="33" borderId="51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28" fillId="38" borderId="53" xfId="0" applyFont="1" applyFill="1" applyBorder="1" applyAlignment="1">
      <alignment horizontal="center" vertical="center"/>
    </xf>
    <xf numFmtId="0" fontId="28" fillId="38" borderId="54" xfId="0" applyFont="1" applyFill="1" applyBorder="1" applyAlignment="1">
      <alignment horizontal="center" vertical="center"/>
    </xf>
    <xf numFmtId="0" fontId="28" fillId="38" borderId="55" xfId="0" applyFont="1" applyFill="1" applyBorder="1" applyAlignment="1">
      <alignment horizontal="center" vertical="center"/>
    </xf>
    <xf numFmtId="0" fontId="29" fillId="42" borderId="53" xfId="0" applyFont="1" applyFill="1" applyBorder="1" applyAlignment="1">
      <alignment horizontal="center" vertical="center"/>
    </xf>
    <xf numFmtId="0" fontId="29" fillId="42" borderId="55" xfId="0" applyFont="1" applyFill="1" applyBorder="1" applyAlignment="1">
      <alignment horizontal="center" vertical="center"/>
    </xf>
    <xf numFmtId="0" fontId="17" fillId="46" borderId="28" xfId="0" applyFont="1" applyFill="1" applyBorder="1" applyAlignment="1">
      <alignment horizontal="center" vertical="center"/>
    </xf>
    <xf numFmtId="0" fontId="17" fillId="46" borderId="45" xfId="0" applyFont="1" applyFill="1" applyBorder="1" applyAlignment="1">
      <alignment horizontal="center" vertical="center"/>
    </xf>
    <xf numFmtId="0" fontId="17" fillId="46" borderId="46" xfId="0" applyFont="1" applyFill="1" applyBorder="1" applyAlignment="1">
      <alignment horizontal="center" vertical="center"/>
    </xf>
    <xf numFmtId="49" fontId="33" fillId="33" borderId="50" xfId="0" applyNumberFormat="1" applyFont="1" applyFill="1" applyBorder="1" applyAlignment="1">
      <alignment horizontal="center" vertical="center" wrapText="1"/>
    </xf>
    <xf numFmtId="49" fontId="33" fillId="33" borderId="51" xfId="0" applyNumberFormat="1" applyFont="1" applyFill="1" applyBorder="1" applyAlignment="1">
      <alignment horizontal="center" vertical="center" wrapText="1"/>
    </xf>
    <xf numFmtId="49" fontId="33" fillId="33" borderId="52" xfId="0" applyNumberFormat="1" applyFont="1" applyFill="1" applyBorder="1" applyAlignment="1">
      <alignment horizontal="center" vertical="center" wrapText="1"/>
    </xf>
    <xf numFmtId="0" fontId="14" fillId="49" borderId="30" xfId="0" applyFont="1" applyFill="1" applyBorder="1" applyAlignment="1">
      <alignment horizontal="center" vertical="center" wrapText="1"/>
    </xf>
    <xf numFmtId="0" fontId="14" fillId="49" borderId="31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4" borderId="29" xfId="0" applyFont="1" applyFill="1" applyBorder="1" applyAlignment="1">
      <alignment horizontal="center" vertical="center"/>
    </xf>
    <xf numFmtId="0" fontId="26" fillId="44" borderId="49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56" xfId="0" applyFont="1" applyFill="1" applyBorder="1" applyAlignment="1">
      <alignment horizontal="center" vertical="center"/>
    </xf>
    <xf numFmtId="0" fontId="27" fillId="38" borderId="49" xfId="0" applyFont="1" applyFill="1" applyBorder="1" applyAlignment="1">
      <alignment horizontal="center" vertical="center"/>
    </xf>
    <xf numFmtId="0" fontId="26" fillId="44" borderId="47" xfId="0" applyFont="1" applyFill="1" applyBorder="1" applyAlignment="1">
      <alignment horizontal="center" vertical="center"/>
    </xf>
    <xf numFmtId="0" fontId="26" fillId="44" borderId="48" xfId="0" applyFont="1" applyFill="1" applyBorder="1" applyAlignment="1">
      <alignment horizontal="center" vertical="center"/>
    </xf>
    <xf numFmtId="0" fontId="30" fillId="44" borderId="53" xfId="0" applyFont="1" applyFill="1" applyBorder="1" applyAlignment="1">
      <alignment horizontal="center" vertical="center"/>
    </xf>
    <xf numFmtId="0" fontId="30" fillId="44" borderId="55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15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2.57421875" style="100" customWidth="1"/>
    <col min="2" max="2" width="7.57421875" style="59" bestFit="1" customWidth="1"/>
    <col min="3" max="3" width="9.00390625" style="59" bestFit="1" customWidth="1"/>
    <col min="4" max="4" width="25.7109375" style="59" bestFit="1" customWidth="1"/>
    <col min="5" max="5" width="12.140625" style="59" customWidth="1"/>
    <col min="6" max="9" width="12.00390625" style="59" customWidth="1"/>
    <col min="10" max="10" width="12.140625" style="59" bestFit="1" customWidth="1"/>
    <col min="11" max="11" width="12.140625" style="59" customWidth="1"/>
    <col min="12" max="12" width="12.00390625" style="59" customWidth="1"/>
    <col min="13" max="13" width="12.7109375" style="59" customWidth="1"/>
    <col min="14" max="14" width="12.7109375" style="59" bestFit="1" customWidth="1"/>
    <col min="15" max="15" width="12.7109375" style="59" customWidth="1"/>
    <col min="16" max="16" width="1.1484375" style="109" customWidth="1"/>
    <col min="17" max="17" width="2.57421875" style="109" customWidth="1"/>
    <col min="18" max="18" width="10.00390625" style="10" bestFit="1" customWidth="1"/>
    <col min="19" max="19" width="24.421875" style="55" bestFit="1" customWidth="1"/>
    <col min="20" max="20" width="13.00390625" style="55" bestFit="1" customWidth="1"/>
    <col min="21" max="21" width="6.57421875" style="55" customWidth="1"/>
    <col min="22" max="22" width="10.8515625" style="10" bestFit="1" customWidth="1"/>
    <col min="23" max="23" width="10.8515625" style="55" bestFit="1" customWidth="1"/>
    <col min="24" max="24" width="12.00390625" style="10" bestFit="1" customWidth="1"/>
    <col min="25" max="25" width="10.140625" style="55" customWidth="1"/>
    <col min="26" max="26" width="13.421875" style="10" bestFit="1" customWidth="1"/>
    <col min="27" max="27" width="11.28125" style="56" customWidth="1"/>
    <col min="28" max="28" width="11.00390625" style="56" customWidth="1"/>
    <col min="29" max="29" width="1.1484375" style="109" customWidth="1"/>
    <col min="30" max="30" width="2.57421875" style="100" customWidth="1"/>
    <col min="31" max="31" width="10.00390625" style="9" bestFit="1" customWidth="1"/>
    <col min="32" max="32" width="24.421875" style="9" bestFit="1" customWidth="1"/>
    <col min="33" max="33" width="18.7109375" style="9" bestFit="1" customWidth="1"/>
    <col min="34" max="34" width="6.57421875" style="9" customWidth="1"/>
    <col min="35" max="36" width="10.8515625" style="9" bestFit="1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00" customWidth="1"/>
    <col min="43" max="43" width="2.57421875" style="100" customWidth="1"/>
    <col min="44" max="44" width="10.00390625" style="59" bestFit="1" customWidth="1"/>
    <col min="45" max="45" width="25.7109375" style="59" bestFit="1" customWidth="1"/>
    <col min="46" max="46" width="18.7109375" style="59" bestFit="1" customWidth="1"/>
    <col min="47" max="47" width="6.57421875" style="59" customWidth="1"/>
    <col min="48" max="49" width="10.140625" style="59" customWidth="1"/>
    <col min="50" max="50" width="12.00390625" style="59" customWidth="1"/>
    <col min="51" max="51" width="10.140625" style="59" customWidth="1"/>
    <col min="52" max="52" width="13.421875" style="59" bestFit="1" customWidth="1"/>
    <col min="53" max="54" width="11.00390625" style="59" customWidth="1"/>
    <col min="55" max="55" width="1.1484375" style="100" customWidth="1"/>
    <col min="56" max="60" width="11.421875" style="100" customWidth="1"/>
    <col min="61" max="63" width="11.421875" style="59" customWidth="1"/>
    <col min="64" max="64" width="4.421875" style="59" bestFit="1" customWidth="1"/>
    <col min="65" max="65" width="6.00390625" style="59" bestFit="1" customWidth="1"/>
    <col min="66" max="67" width="4.421875" style="59" bestFit="1" customWidth="1"/>
    <col min="68" max="73" width="4.140625" style="59" bestFit="1" customWidth="1"/>
    <col min="74" max="83" width="6.28125" style="59" customWidth="1"/>
    <col min="84" max="103" width="4.140625" style="59" bestFit="1" customWidth="1"/>
    <col min="104" max="16384" width="11.421875" style="59" customWidth="1"/>
  </cols>
  <sheetData>
    <row r="1" spans="1:103" s="54" customFormat="1" ht="147.75" customHeight="1" thickBot="1">
      <c r="A1" s="100"/>
      <c r="F1" s="287" t="s">
        <v>119</v>
      </c>
      <c r="G1" s="288"/>
      <c r="H1" s="288"/>
      <c r="I1" s="288"/>
      <c r="J1" s="288"/>
      <c r="K1" s="288"/>
      <c r="L1" s="289"/>
      <c r="O1" s="100"/>
      <c r="P1" s="104"/>
      <c r="Q1" s="104"/>
      <c r="R1" s="108"/>
      <c r="S1" s="108"/>
      <c r="T1" s="276" t="s">
        <v>116</v>
      </c>
      <c r="U1" s="277"/>
      <c r="V1" s="277"/>
      <c r="W1" s="277"/>
      <c r="X1" s="277"/>
      <c r="Y1" s="278"/>
      <c r="Z1" s="53"/>
      <c r="AC1" s="109"/>
      <c r="AD1" s="100"/>
      <c r="AE1" s="53"/>
      <c r="AF1" s="53"/>
      <c r="AG1" s="276" t="s">
        <v>116</v>
      </c>
      <c r="AH1" s="277"/>
      <c r="AI1" s="277"/>
      <c r="AJ1" s="277"/>
      <c r="AK1" s="277"/>
      <c r="AL1" s="278"/>
      <c r="AM1" s="53"/>
      <c r="AN1" s="53"/>
      <c r="AO1" s="53"/>
      <c r="AP1" s="100"/>
      <c r="AQ1" s="100"/>
      <c r="AT1" s="276" t="s">
        <v>116</v>
      </c>
      <c r="AU1" s="277"/>
      <c r="AV1" s="277"/>
      <c r="AW1" s="277"/>
      <c r="AX1" s="277"/>
      <c r="AY1" s="278"/>
      <c r="BC1" s="100"/>
      <c r="BD1" s="100"/>
      <c r="BE1" s="100"/>
      <c r="BF1" s="100"/>
      <c r="BG1" s="100"/>
      <c r="BH1" s="100"/>
      <c r="BL1" s="188" t="str">
        <f>Eingabe!$O$3</f>
        <v>Nissan R89</v>
      </c>
      <c r="BM1" s="159" t="str">
        <f>Eingabe!$O$4</f>
        <v>Jaguar XJR-8</v>
      </c>
      <c r="BN1" s="159" t="str">
        <f>Eingabe!$O$5</f>
        <v>Mercedes C9</v>
      </c>
      <c r="BO1" s="159" t="str">
        <f>Eingabe!$O$6</f>
        <v>Porsche 962</v>
      </c>
      <c r="BP1" s="159" t="str">
        <f>Eingabe!$O$7</f>
        <v>Porsche 917</v>
      </c>
      <c r="BQ1" s="159" t="str">
        <f>Eingabe!$O$8</f>
        <v>Porsche 911</v>
      </c>
      <c r="BR1" s="159" t="str">
        <f>Eingabe!$O$9</f>
        <v>Mazda 767</v>
      </c>
      <c r="BS1" s="159">
        <f>Eingabe!$O$10</f>
        <v>8</v>
      </c>
      <c r="BT1" s="159">
        <f>Eingabe!$O$11</f>
        <v>9</v>
      </c>
      <c r="BU1" s="162">
        <f>Eingabe!$O$12</f>
        <v>10</v>
      </c>
      <c r="BV1" s="188" t="str">
        <f>Eingabe!$O$3</f>
        <v>Nissan R89</v>
      </c>
      <c r="BW1" s="159" t="str">
        <f>Eingabe!$O$4</f>
        <v>Jaguar XJR-8</v>
      </c>
      <c r="BX1" s="159" t="str">
        <f>Eingabe!$O$5</f>
        <v>Mercedes C9</v>
      </c>
      <c r="BY1" s="159" t="str">
        <f>Eingabe!$O$6</f>
        <v>Porsche 962</v>
      </c>
      <c r="BZ1" s="159" t="str">
        <f>Eingabe!$O$7</f>
        <v>Porsche 917</v>
      </c>
      <c r="CA1" s="159" t="str">
        <f>Eingabe!$O$8</f>
        <v>Porsche 911</v>
      </c>
      <c r="CB1" s="159" t="str">
        <f>Eingabe!$O$9</f>
        <v>Mazda 767</v>
      </c>
      <c r="CC1" s="159">
        <f>Eingabe!$O$10</f>
        <v>8</v>
      </c>
      <c r="CD1" s="159">
        <f>Eingabe!$O$11</f>
        <v>9</v>
      </c>
      <c r="CE1" s="162">
        <f>Eingabe!$O$12</f>
        <v>10</v>
      </c>
      <c r="CF1" s="188" t="str">
        <f>Eingabe!$O$3</f>
        <v>Nissan R89</v>
      </c>
      <c r="CG1" s="159" t="str">
        <f>Eingabe!$O$4</f>
        <v>Jaguar XJR-8</v>
      </c>
      <c r="CH1" s="159" t="str">
        <f>Eingabe!$O$5</f>
        <v>Mercedes C9</v>
      </c>
      <c r="CI1" s="159" t="str">
        <f>Eingabe!$O$6</f>
        <v>Porsche 962</v>
      </c>
      <c r="CJ1" s="159" t="str">
        <f>Eingabe!$O$7</f>
        <v>Porsche 917</v>
      </c>
      <c r="CK1" s="159" t="str">
        <f>Eingabe!$O$8</f>
        <v>Porsche 911</v>
      </c>
      <c r="CL1" s="159" t="str">
        <f>Eingabe!$O$9</f>
        <v>Mazda 767</v>
      </c>
      <c r="CM1" s="159">
        <f>Eingabe!$O$10</f>
        <v>8</v>
      </c>
      <c r="CN1" s="159">
        <f>Eingabe!$O$11</f>
        <v>9</v>
      </c>
      <c r="CO1" s="217">
        <f>Eingabe!$O$12</f>
        <v>10</v>
      </c>
      <c r="CP1" s="188" t="str">
        <f>Eingabe!$O$3</f>
        <v>Nissan R89</v>
      </c>
      <c r="CQ1" s="159" t="str">
        <f>Eingabe!$O$4</f>
        <v>Jaguar XJR-8</v>
      </c>
      <c r="CR1" s="159" t="str">
        <f>Eingabe!$O$5</f>
        <v>Mercedes C9</v>
      </c>
      <c r="CS1" s="159" t="str">
        <f>Eingabe!$O$6</f>
        <v>Porsche 962</v>
      </c>
      <c r="CT1" s="159" t="str">
        <f>Eingabe!$O$7</f>
        <v>Porsche 917</v>
      </c>
      <c r="CU1" s="159" t="str">
        <f>Eingabe!$O$8</f>
        <v>Porsche 911</v>
      </c>
      <c r="CV1" s="159" t="str">
        <f>Eingabe!$O$9</f>
        <v>Mazda 767</v>
      </c>
      <c r="CW1" s="159">
        <f>Eingabe!$O$10</f>
        <v>8</v>
      </c>
      <c r="CX1" s="159">
        <f>Eingabe!$O$11</f>
        <v>9</v>
      </c>
      <c r="CY1" s="162">
        <f>Eingabe!$O$12</f>
        <v>10</v>
      </c>
    </row>
    <row r="2" spans="1:103" s="54" customFormat="1" ht="55.5" customHeight="1" thickBot="1">
      <c r="A2" s="100"/>
      <c r="O2" s="100"/>
      <c r="P2" s="104"/>
      <c r="Q2" s="104"/>
      <c r="R2" s="108"/>
      <c r="S2" s="108"/>
      <c r="T2" s="53"/>
      <c r="U2" s="53"/>
      <c r="V2" s="53"/>
      <c r="W2" s="53"/>
      <c r="X2" s="53"/>
      <c r="Y2" s="53"/>
      <c r="Z2" s="53"/>
      <c r="AC2" s="109"/>
      <c r="AD2" s="100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00"/>
      <c r="AQ2" s="100"/>
      <c r="BC2" s="100"/>
      <c r="BD2" s="100"/>
      <c r="BE2" s="100"/>
      <c r="BF2" s="100"/>
      <c r="BG2" s="100"/>
      <c r="BH2" s="100"/>
      <c r="BL2" s="189"/>
      <c r="BM2" s="160"/>
      <c r="BN2" s="160"/>
      <c r="BO2" s="160"/>
      <c r="BP2" s="160"/>
      <c r="BQ2" s="160"/>
      <c r="BR2" s="160"/>
      <c r="BS2" s="160"/>
      <c r="BT2" s="160"/>
      <c r="BU2" s="163"/>
      <c r="BV2" s="189"/>
      <c r="BW2" s="160"/>
      <c r="BX2" s="160"/>
      <c r="BY2" s="160"/>
      <c r="BZ2" s="160"/>
      <c r="CA2" s="160"/>
      <c r="CB2" s="160"/>
      <c r="CC2" s="160"/>
      <c r="CD2" s="160"/>
      <c r="CE2" s="163"/>
      <c r="CF2" s="189"/>
      <c r="CG2" s="160"/>
      <c r="CH2" s="160"/>
      <c r="CI2" s="160"/>
      <c r="CJ2" s="160"/>
      <c r="CK2" s="160"/>
      <c r="CL2" s="160"/>
      <c r="CM2" s="160"/>
      <c r="CN2" s="160"/>
      <c r="CO2" s="218"/>
      <c r="CP2" s="189"/>
      <c r="CQ2" s="160"/>
      <c r="CR2" s="160"/>
      <c r="CS2" s="160"/>
      <c r="CT2" s="160"/>
      <c r="CU2" s="160"/>
      <c r="CV2" s="160"/>
      <c r="CW2" s="160"/>
      <c r="CX2" s="160"/>
      <c r="CY2" s="163"/>
    </row>
    <row r="3" spans="2:103" ht="27" customHeight="1">
      <c r="B3" s="101"/>
      <c r="C3" s="101"/>
      <c r="D3" s="101"/>
      <c r="E3" s="101"/>
      <c r="F3" s="103"/>
      <c r="G3" s="103"/>
      <c r="H3" s="292" t="str">
        <f>D16</f>
        <v>Batik M.</v>
      </c>
      <c r="I3" s="293"/>
      <c r="J3" s="294"/>
      <c r="K3" s="103"/>
      <c r="L3" s="103"/>
      <c r="M3" s="101"/>
      <c r="N3" s="101"/>
      <c r="O3" s="101"/>
      <c r="P3" s="104"/>
      <c r="Q3" s="104"/>
      <c r="R3" s="195">
        <f>Eingabe!$F$2</f>
        <v>41698</v>
      </c>
      <c r="S3" s="196"/>
      <c r="T3" s="196"/>
      <c r="U3" s="199"/>
      <c r="V3" s="196" t="s">
        <v>117</v>
      </c>
      <c r="W3" s="196"/>
      <c r="X3" s="196"/>
      <c r="Y3" s="196"/>
      <c r="Z3" s="196"/>
      <c r="AA3" s="196"/>
      <c r="AB3" s="199"/>
      <c r="AD3" s="109"/>
      <c r="AE3" s="195">
        <f>Eingabe!$H$2</f>
        <v>41782</v>
      </c>
      <c r="AF3" s="196"/>
      <c r="AG3" s="196"/>
      <c r="AH3" s="199"/>
      <c r="AI3" s="196" t="s">
        <v>118</v>
      </c>
      <c r="AJ3" s="196"/>
      <c r="AK3" s="196"/>
      <c r="AL3" s="196"/>
      <c r="AM3" s="196"/>
      <c r="AN3" s="196"/>
      <c r="AO3" s="199"/>
      <c r="AP3" s="109"/>
      <c r="AR3" s="195">
        <f>Eingabe!$J$2</f>
        <v>41915</v>
      </c>
      <c r="AS3" s="196"/>
      <c r="AT3" s="196"/>
      <c r="AU3" s="199"/>
      <c r="AV3" s="196" t="s">
        <v>118</v>
      </c>
      <c r="AW3" s="196"/>
      <c r="AX3" s="196"/>
      <c r="AY3" s="196"/>
      <c r="AZ3" s="196"/>
      <c r="BA3" s="196"/>
      <c r="BB3" s="199"/>
      <c r="BL3" s="190"/>
      <c r="BM3" s="161"/>
      <c r="BN3" s="161"/>
      <c r="BO3" s="161"/>
      <c r="BP3" s="161"/>
      <c r="BQ3" s="161"/>
      <c r="BR3" s="161"/>
      <c r="BS3" s="161"/>
      <c r="BT3" s="161"/>
      <c r="BU3" s="164"/>
      <c r="BV3" s="190"/>
      <c r="BW3" s="161"/>
      <c r="BX3" s="161"/>
      <c r="BY3" s="161"/>
      <c r="BZ3" s="161"/>
      <c r="CA3" s="161"/>
      <c r="CB3" s="161"/>
      <c r="CC3" s="161"/>
      <c r="CD3" s="161"/>
      <c r="CE3" s="164"/>
      <c r="CF3" s="190"/>
      <c r="CG3" s="161"/>
      <c r="CH3" s="161"/>
      <c r="CI3" s="161"/>
      <c r="CJ3" s="161"/>
      <c r="CK3" s="161"/>
      <c r="CL3" s="161"/>
      <c r="CM3" s="161"/>
      <c r="CN3" s="161"/>
      <c r="CO3" s="219"/>
      <c r="CP3" s="190"/>
      <c r="CQ3" s="161"/>
      <c r="CR3" s="161"/>
      <c r="CS3" s="161"/>
      <c r="CT3" s="161"/>
      <c r="CU3" s="161"/>
      <c r="CV3" s="161"/>
      <c r="CW3" s="161"/>
      <c r="CX3" s="161"/>
      <c r="CY3" s="164"/>
    </row>
    <row r="4" spans="2:103" ht="27" customHeight="1" thickBot="1">
      <c r="B4" s="101"/>
      <c r="C4" s="101"/>
      <c r="D4" s="101"/>
      <c r="E4" s="101"/>
      <c r="F4" s="101"/>
      <c r="G4" s="101"/>
      <c r="H4" s="297" t="str">
        <f>E16</f>
        <v>Mercedes C9</v>
      </c>
      <c r="I4" s="298"/>
      <c r="J4" s="299"/>
      <c r="K4" s="105"/>
      <c r="L4" s="105"/>
      <c r="M4" s="101"/>
      <c r="N4" s="101"/>
      <c r="O4" s="101"/>
      <c r="P4" s="104"/>
      <c r="Q4" s="104"/>
      <c r="R4" s="197"/>
      <c r="S4" s="198"/>
      <c r="T4" s="198"/>
      <c r="U4" s="200"/>
      <c r="V4" s="198"/>
      <c r="W4" s="198"/>
      <c r="X4" s="198"/>
      <c r="Y4" s="198"/>
      <c r="Z4" s="198"/>
      <c r="AA4" s="198"/>
      <c r="AB4" s="200"/>
      <c r="AD4" s="109"/>
      <c r="AE4" s="197"/>
      <c r="AF4" s="198"/>
      <c r="AG4" s="198"/>
      <c r="AH4" s="200"/>
      <c r="AI4" s="198"/>
      <c r="AJ4" s="198"/>
      <c r="AK4" s="198"/>
      <c r="AL4" s="198"/>
      <c r="AM4" s="198"/>
      <c r="AN4" s="198"/>
      <c r="AO4" s="200"/>
      <c r="AP4" s="109"/>
      <c r="AR4" s="197"/>
      <c r="AS4" s="198"/>
      <c r="AT4" s="198"/>
      <c r="AU4" s="200"/>
      <c r="AV4" s="198"/>
      <c r="AW4" s="198"/>
      <c r="AX4" s="198"/>
      <c r="AY4" s="198"/>
      <c r="AZ4" s="198"/>
      <c r="BA4" s="198"/>
      <c r="BB4" s="200"/>
      <c r="BL4" s="152"/>
      <c r="BM4" s="150"/>
      <c r="BN4" s="150"/>
      <c r="BO4" s="150"/>
      <c r="BP4" s="150"/>
      <c r="BQ4" s="150"/>
      <c r="BR4" s="150"/>
      <c r="BS4" s="150"/>
      <c r="BT4" s="150"/>
      <c r="BU4" s="151"/>
      <c r="BV4" s="152"/>
      <c r="BW4" s="150"/>
      <c r="BX4" s="150"/>
      <c r="BY4" s="150"/>
      <c r="BZ4" s="150"/>
      <c r="CA4" s="150"/>
      <c r="CB4" s="150"/>
      <c r="CC4" s="150"/>
      <c r="CD4" s="150"/>
      <c r="CE4" s="151"/>
      <c r="CF4" s="152"/>
      <c r="CG4" s="150"/>
      <c r="CH4" s="150"/>
      <c r="CI4" s="150"/>
      <c r="CJ4" s="150"/>
      <c r="CK4" s="150"/>
      <c r="CL4" s="150"/>
      <c r="CM4" s="150"/>
      <c r="CN4" s="150"/>
      <c r="CO4" s="153"/>
      <c r="CP4" s="152"/>
      <c r="CQ4" s="150"/>
      <c r="CR4" s="150"/>
      <c r="CS4" s="150"/>
      <c r="CT4" s="150"/>
      <c r="CU4" s="150"/>
      <c r="CV4" s="150"/>
      <c r="CW4" s="150"/>
      <c r="CX4" s="150"/>
      <c r="CY4" s="151"/>
    </row>
    <row r="5" spans="1:103" s="43" customFormat="1" ht="20.25" customHeight="1">
      <c r="A5" s="101"/>
      <c r="B5" s="101"/>
      <c r="C5" s="101"/>
      <c r="D5" s="101"/>
      <c r="E5" s="101"/>
      <c r="F5" s="272" t="str">
        <f>D17</f>
        <v>Gebhardt Th.</v>
      </c>
      <c r="G5" s="273"/>
      <c r="H5" s="279">
        <v>1</v>
      </c>
      <c r="I5" s="280"/>
      <c r="J5" s="281"/>
      <c r="K5" s="101"/>
      <c r="L5" s="101"/>
      <c r="M5" s="101"/>
      <c r="N5" s="101"/>
      <c r="O5" s="101"/>
      <c r="P5" s="106"/>
      <c r="Q5" s="106"/>
      <c r="R5" s="184" t="s">
        <v>0</v>
      </c>
      <c r="S5" s="178" t="s">
        <v>108</v>
      </c>
      <c r="T5" s="178" t="s">
        <v>111</v>
      </c>
      <c r="U5" s="180" t="s">
        <v>112</v>
      </c>
      <c r="V5" s="165" t="s">
        <v>8</v>
      </c>
      <c r="W5" s="165" t="s">
        <v>9</v>
      </c>
      <c r="X5" s="165" t="s">
        <v>10</v>
      </c>
      <c r="Y5" s="165" t="s">
        <v>107</v>
      </c>
      <c r="Z5" s="171" t="s">
        <v>7</v>
      </c>
      <c r="AA5" s="186" t="s">
        <v>102</v>
      </c>
      <c r="AB5" s="187"/>
      <c r="AC5" s="106"/>
      <c r="AD5" s="109"/>
      <c r="AE5" s="184" t="s">
        <v>0</v>
      </c>
      <c r="AF5" s="178" t="s">
        <v>108</v>
      </c>
      <c r="AG5" s="178" t="s">
        <v>111</v>
      </c>
      <c r="AH5" s="180" t="s">
        <v>112</v>
      </c>
      <c r="AI5" s="165" t="s">
        <v>8</v>
      </c>
      <c r="AJ5" s="165" t="s">
        <v>9</v>
      </c>
      <c r="AK5" s="165" t="s">
        <v>10</v>
      </c>
      <c r="AL5" s="165" t="s">
        <v>107</v>
      </c>
      <c r="AM5" s="171" t="s">
        <v>7</v>
      </c>
      <c r="AN5" s="173" t="s">
        <v>102</v>
      </c>
      <c r="AO5" s="174"/>
      <c r="AP5" s="109"/>
      <c r="AQ5" s="101"/>
      <c r="AR5" s="184" t="s">
        <v>0</v>
      </c>
      <c r="AS5" s="178" t="s">
        <v>108</v>
      </c>
      <c r="AT5" s="178" t="s">
        <v>111</v>
      </c>
      <c r="AU5" s="180" t="s">
        <v>112</v>
      </c>
      <c r="AV5" s="165" t="s">
        <v>8</v>
      </c>
      <c r="AW5" s="165" t="s">
        <v>9</v>
      </c>
      <c r="AX5" s="165" t="s">
        <v>10</v>
      </c>
      <c r="AY5" s="165" t="s">
        <v>107</v>
      </c>
      <c r="AZ5" s="171" t="s">
        <v>7</v>
      </c>
      <c r="BA5" s="173" t="s">
        <v>102</v>
      </c>
      <c r="BB5" s="174"/>
      <c r="BC5" s="101"/>
      <c r="BD5" s="101"/>
      <c r="BE5" s="101"/>
      <c r="BF5" s="101"/>
      <c r="BG5" s="101"/>
      <c r="BH5" s="101"/>
      <c r="BL5" s="182">
        <f aca="true" t="shared" si="0" ref="BL5:BU5">SUM(BL7:BL37)</f>
        <v>35</v>
      </c>
      <c r="BM5" s="167">
        <f t="shared" si="0"/>
        <v>128</v>
      </c>
      <c r="BN5" s="167">
        <f t="shared" si="0"/>
        <v>71</v>
      </c>
      <c r="BO5" s="167">
        <f t="shared" si="0"/>
        <v>26</v>
      </c>
      <c r="BP5" s="167">
        <f t="shared" si="0"/>
        <v>9</v>
      </c>
      <c r="BQ5" s="167">
        <f t="shared" si="0"/>
        <v>0</v>
      </c>
      <c r="BR5" s="167">
        <f t="shared" si="0"/>
        <v>0</v>
      </c>
      <c r="BS5" s="167">
        <f t="shared" si="0"/>
        <v>0</v>
      </c>
      <c r="BT5" s="167">
        <f t="shared" si="0"/>
        <v>0</v>
      </c>
      <c r="BU5" s="169">
        <f t="shared" si="0"/>
        <v>0</v>
      </c>
      <c r="BV5" s="182">
        <f aca="true" t="shared" si="1" ref="BV5:CE5">SUM(BV7:BV44)</f>
        <v>9</v>
      </c>
      <c r="BW5" s="167">
        <f t="shared" si="1"/>
        <v>102</v>
      </c>
      <c r="BX5" s="167">
        <f t="shared" si="1"/>
        <v>89</v>
      </c>
      <c r="BY5" s="167">
        <f t="shared" si="1"/>
        <v>71</v>
      </c>
      <c r="BZ5" s="167">
        <f t="shared" si="1"/>
        <v>96</v>
      </c>
      <c r="CA5" s="167">
        <f t="shared" si="1"/>
        <v>0</v>
      </c>
      <c r="CB5" s="167">
        <f t="shared" si="1"/>
        <v>25</v>
      </c>
      <c r="CC5" s="167">
        <f t="shared" si="1"/>
        <v>0</v>
      </c>
      <c r="CD5" s="167">
        <f t="shared" si="1"/>
        <v>0</v>
      </c>
      <c r="CE5" s="169">
        <f t="shared" si="1"/>
        <v>0</v>
      </c>
      <c r="CF5" s="182">
        <f aca="true" t="shared" si="2" ref="CF5:CO5">SUM(CF7:CF79)</f>
        <v>0</v>
      </c>
      <c r="CG5" s="167">
        <f t="shared" si="2"/>
        <v>56</v>
      </c>
      <c r="CH5" s="167">
        <f t="shared" si="2"/>
        <v>53</v>
      </c>
      <c r="CI5" s="167">
        <f t="shared" si="2"/>
        <v>21</v>
      </c>
      <c r="CJ5" s="167">
        <f t="shared" si="2"/>
        <v>29</v>
      </c>
      <c r="CK5" s="167">
        <f t="shared" si="2"/>
        <v>14</v>
      </c>
      <c r="CL5" s="167">
        <f t="shared" si="2"/>
        <v>15</v>
      </c>
      <c r="CM5" s="167">
        <f t="shared" si="2"/>
        <v>0</v>
      </c>
      <c r="CN5" s="167">
        <f t="shared" si="2"/>
        <v>0</v>
      </c>
      <c r="CO5" s="215">
        <f t="shared" si="2"/>
        <v>0</v>
      </c>
      <c r="CP5" s="220">
        <f>SUM(BL5+BV5+CF5)</f>
        <v>44</v>
      </c>
      <c r="CQ5" s="224">
        <f aca="true" t="shared" si="3" ref="CQ5:CY5">SUM(BM5+BW5+CG5)</f>
        <v>286</v>
      </c>
      <c r="CR5" s="224">
        <f t="shared" si="3"/>
        <v>213</v>
      </c>
      <c r="CS5" s="224">
        <f t="shared" si="3"/>
        <v>118</v>
      </c>
      <c r="CT5" s="224">
        <f t="shared" si="3"/>
        <v>134</v>
      </c>
      <c r="CU5" s="224">
        <f t="shared" si="3"/>
        <v>14</v>
      </c>
      <c r="CV5" s="224">
        <f t="shared" si="3"/>
        <v>40</v>
      </c>
      <c r="CW5" s="224">
        <f t="shared" si="3"/>
        <v>0</v>
      </c>
      <c r="CX5" s="224">
        <f t="shared" si="3"/>
        <v>0</v>
      </c>
      <c r="CY5" s="236">
        <f t="shared" si="3"/>
        <v>0</v>
      </c>
    </row>
    <row r="6" spans="1:103" s="43" customFormat="1" ht="20.25" customHeight="1" thickBot="1">
      <c r="A6" s="101"/>
      <c r="B6" s="102"/>
      <c r="C6" s="102"/>
      <c r="D6" s="102"/>
      <c r="E6" s="102"/>
      <c r="F6" s="274" t="str">
        <f>E17</f>
        <v>Mercedes C9</v>
      </c>
      <c r="G6" s="275"/>
      <c r="H6" s="262"/>
      <c r="I6" s="263"/>
      <c r="J6" s="264"/>
      <c r="K6" s="102"/>
      <c r="L6" s="102"/>
      <c r="M6" s="102"/>
      <c r="N6" s="102"/>
      <c r="O6" s="102"/>
      <c r="P6" s="107"/>
      <c r="Q6" s="107"/>
      <c r="R6" s="185"/>
      <c r="S6" s="179"/>
      <c r="T6" s="179"/>
      <c r="U6" s="181"/>
      <c r="V6" s="166"/>
      <c r="W6" s="166"/>
      <c r="X6" s="166"/>
      <c r="Y6" s="166"/>
      <c r="Z6" s="172"/>
      <c r="AA6" s="42" t="s">
        <v>100</v>
      </c>
      <c r="AB6" s="44" t="s">
        <v>101</v>
      </c>
      <c r="AC6" s="106"/>
      <c r="AD6" s="109"/>
      <c r="AE6" s="185"/>
      <c r="AF6" s="179"/>
      <c r="AG6" s="179"/>
      <c r="AH6" s="181"/>
      <c r="AI6" s="166"/>
      <c r="AJ6" s="166"/>
      <c r="AK6" s="166"/>
      <c r="AL6" s="166"/>
      <c r="AM6" s="172"/>
      <c r="AN6" s="57" t="s">
        <v>100</v>
      </c>
      <c r="AO6" s="58" t="s">
        <v>101</v>
      </c>
      <c r="AP6" s="109"/>
      <c r="AQ6" s="101"/>
      <c r="AR6" s="185"/>
      <c r="AS6" s="179"/>
      <c r="AT6" s="179"/>
      <c r="AU6" s="181"/>
      <c r="AV6" s="166"/>
      <c r="AW6" s="166"/>
      <c r="AX6" s="166"/>
      <c r="AY6" s="166"/>
      <c r="AZ6" s="172"/>
      <c r="BA6" s="57" t="s">
        <v>100</v>
      </c>
      <c r="BB6" s="58" t="s">
        <v>101</v>
      </c>
      <c r="BC6" s="101"/>
      <c r="BD6" s="101"/>
      <c r="BE6" s="101"/>
      <c r="BF6" s="101"/>
      <c r="BG6" s="101"/>
      <c r="BH6" s="101"/>
      <c r="BL6" s="183"/>
      <c r="BM6" s="168"/>
      <c r="BN6" s="168"/>
      <c r="BO6" s="168"/>
      <c r="BP6" s="168"/>
      <c r="BQ6" s="168"/>
      <c r="BR6" s="168"/>
      <c r="BS6" s="168"/>
      <c r="BT6" s="168"/>
      <c r="BU6" s="170"/>
      <c r="BV6" s="183"/>
      <c r="BW6" s="168"/>
      <c r="BX6" s="168"/>
      <c r="BY6" s="168"/>
      <c r="BZ6" s="168"/>
      <c r="CA6" s="168"/>
      <c r="CB6" s="168"/>
      <c r="CC6" s="168"/>
      <c r="CD6" s="168"/>
      <c r="CE6" s="170"/>
      <c r="CF6" s="183"/>
      <c r="CG6" s="168"/>
      <c r="CH6" s="168"/>
      <c r="CI6" s="168"/>
      <c r="CJ6" s="168"/>
      <c r="CK6" s="168"/>
      <c r="CL6" s="168"/>
      <c r="CM6" s="168"/>
      <c r="CN6" s="168"/>
      <c r="CO6" s="216"/>
      <c r="CP6" s="221"/>
      <c r="CQ6" s="225"/>
      <c r="CR6" s="225"/>
      <c r="CS6" s="225"/>
      <c r="CT6" s="225"/>
      <c r="CU6" s="225"/>
      <c r="CV6" s="225"/>
      <c r="CW6" s="225"/>
      <c r="CX6" s="225"/>
      <c r="CY6" s="237"/>
    </row>
    <row r="7" spans="1:93" s="41" customFormat="1" ht="20.25" customHeight="1">
      <c r="A7" s="102"/>
      <c r="B7" s="102"/>
      <c r="C7" s="102"/>
      <c r="D7" s="102"/>
      <c r="E7" s="102"/>
      <c r="F7" s="282">
        <v>2</v>
      </c>
      <c r="G7" s="283"/>
      <c r="H7" s="262"/>
      <c r="I7" s="263"/>
      <c r="J7" s="264"/>
      <c r="K7" s="300" t="str">
        <f>D18</f>
        <v>Lemböck W.</v>
      </c>
      <c r="L7" s="301"/>
      <c r="M7" s="102"/>
      <c r="N7" s="102"/>
      <c r="O7" s="102"/>
      <c r="P7" s="107"/>
      <c r="Q7" s="107"/>
      <c r="R7" s="50" t="s">
        <v>11</v>
      </c>
      <c r="S7" s="16" t="s">
        <v>130</v>
      </c>
      <c r="T7" s="127" t="s">
        <v>123</v>
      </c>
      <c r="U7" s="34"/>
      <c r="V7" s="17">
        <v>125.71</v>
      </c>
      <c r="W7" s="23">
        <f aca="true" t="shared" si="4" ref="W7:W16">SUM(X7-V7)</f>
        <v>125.66000000000001</v>
      </c>
      <c r="X7" s="18">
        <v>251.37</v>
      </c>
      <c r="Y7" s="19">
        <f>SUM(X7/10)</f>
        <v>25.137</v>
      </c>
      <c r="Z7" s="20">
        <f>Eingabe!F3</f>
        <v>25</v>
      </c>
      <c r="AA7" s="120"/>
      <c r="AB7" s="121"/>
      <c r="AC7" s="106"/>
      <c r="AD7" s="109"/>
      <c r="AE7" s="50" t="s">
        <v>11</v>
      </c>
      <c r="AF7" s="16" t="s">
        <v>130</v>
      </c>
      <c r="AG7" s="16" t="str">
        <f>Eingabe!D3</f>
        <v>Mercedes C9</v>
      </c>
      <c r="AH7" s="148">
        <v>9</v>
      </c>
      <c r="AI7" s="17">
        <v>96.62</v>
      </c>
      <c r="AJ7" s="17">
        <f aca="true" t="shared" si="5" ref="AJ7:AJ20">AK7-AI7</f>
        <v>97.09</v>
      </c>
      <c r="AK7" s="18">
        <v>193.71</v>
      </c>
      <c r="AL7" s="19">
        <f aca="true" t="shared" si="6" ref="AL7:AL20">SUM(AK7/12)</f>
        <v>16.142500000000002</v>
      </c>
      <c r="AM7" s="20">
        <f>Eingabe!H3</f>
        <v>29</v>
      </c>
      <c r="AN7" s="21"/>
      <c r="AO7" s="46"/>
      <c r="AP7" s="110"/>
      <c r="AQ7" s="111"/>
      <c r="AR7" s="50" t="s">
        <v>11</v>
      </c>
      <c r="AS7" s="16" t="s">
        <v>130</v>
      </c>
      <c r="AT7" s="16" t="str">
        <f>Eingabe!D3</f>
        <v>Mercedes C9</v>
      </c>
      <c r="AU7" s="148">
        <v>5</v>
      </c>
      <c r="AV7" s="17">
        <v>96.8</v>
      </c>
      <c r="AW7" s="29">
        <f aca="true" t="shared" si="7" ref="AW7:AW20">AX7-AV7</f>
        <v>95.17</v>
      </c>
      <c r="AX7" s="18">
        <v>191.97</v>
      </c>
      <c r="AY7" s="19">
        <f aca="true" t="shared" si="8" ref="AY7:AY20">SUM(AX7/12)</f>
        <v>15.9975</v>
      </c>
      <c r="AZ7" s="20">
        <f>Eingabe!J3</f>
        <v>29</v>
      </c>
      <c r="BA7" s="21"/>
      <c r="BB7" s="46"/>
      <c r="BC7" s="101"/>
      <c r="BD7" s="102"/>
      <c r="BE7" s="102"/>
      <c r="BF7" s="102"/>
      <c r="BG7" s="102"/>
      <c r="BH7" s="102"/>
      <c r="BL7" s="83">
        <f>IF(T7='Slot Angels'!$BL$1,'Slot Angels'!Z7,0)</f>
        <v>25</v>
      </c>
      <c r="BM7" s="84">
        <f>IF(T7='Slot Angels'!$BM$1,'Slot Angels'!Z7,0)</f>
        <v>0</v>
      </c>
      <c r="BN7" s="84">
        <f>IF(T7='Slot Angels'!$BN$1,'Slot Angels'!Z7,0)</f>
        <v>0</v>
      </c>
      <c r="BO7" s="84">
        <f>IF(T7='Slot Angels'!$BO$1,'Slot Angels'!Z7,0)</f>
        <v>0</v>
      </c>
      <c r="BP7" s="84">
        <f>IF(T7='Slot Angels'!$BP$1,'Slot Angels'!Z7,0)</f>
        <v>0</v>
      </c>
      <c r="BQ7" s="84">
        <f>IF(T7='Slot Angels'!$BQ$1,'Slot Angels'!Z7,0)</f>
        <v>0</v>
      </c>
      <c r="BR7" s="84">
        <f>IF(T7='Slot Angels'!$BR$1,'Slot Angels'!Z7,0)</f>
        <v>0</v>
      </c>
      <c r="BS7" s="84">
        <f>IF(T7='Slot Angels'!$BS$1,'Slot Angels'!Z7,0)</f>
        <v>0</v>
      </c>
      <c r="BT7" s="84">
        <f>IF(T7='Slot Angels'!$BT$1,'Slot Angels'!Z7,0)</f>
        <v>0</v>
      </c>
      <c r="BU7" s="85">
        <f>IF(T7='Slot Angels'!$BU$1,'Slot Angels'!Z7,0)</f>
        <v>0</v>
      </c>
      <c r="BV7" s="83">
        <f>IF(AG7='Slot Angels'!$BV$1,'Slot Angels'!AM7,0)</f>
        <v>0</v>
      </c>
      <c r="BW7" s="84">
        <f>IF(AG7='Slot Angels'!$BW$1,'Slot Angels'!AM7,0)</f>
        <v>0</v>
      </c>
      <c r="BX7" s="84">
        <f>IF(AG7='Slot Angels'!$BX$1,'Slot Angels'!AM7,0)</f>
        <v>29</v>
      </c>
      <c r="BY7" s="84">
        <f>IF(AG7='Slot Angels'!$BY$1,'Slot Angels'!AM7,0)</f>
        <v>0</v>
      </c>
      <c r="BZ7" s="84">
        <f>IF(AG7='Slot Angels'!$BZ$1,'Slot Angels'!AM7,0)</f>
        <v>0</v>
      </c>
      <c r="CA7" s="84">
        <f>IF(AG7='Slot Angels'!$CA$1,'Slot Angels'!AM7,0)</f>
        <v>0</v>
      </c>
      <c r="CB7" s="84">
        <f>IF(AG7='Slot Angels'!$CB$1,'Slot Angels'!AM7,0)</f>
        <v>0</v>
      </c>
      <c r="CC7" s="84">
        <f>IF(AG7='Slot Angels'!$CC$1,'Slot Angels'!AM7,0)</f>
        <v>0</v>
      </c>
      <c r="CD7" s="84">
        <f>IF(AG7='Slot Angels'!$CD$1,'Slot Angels'!AM7,0)</f>
        <v>0</v>
      </c>
      <c r="CE7" s="85">
        <f>IF(AG7='Slot Angels'!$CE$1,'Slot Angels'!AM7,0)</f>
        <v>0</v>
      </c>
      <c r="CF7" s="83">
        <f>IF(AT7='Slot Angels'!$CF$1,'Slot Angels'!AZ7,0)</f>
        <v>0</v>
      </c>
      <c r="CG7" s="84">
        <f>IF(AT7='Slot Angels'!$CG$1,'Slot Angels'!AZ7,0)</f>
        <v>0</v>
      </c>
      <c r="CH7" s="84">
        <f>IF(AT7='Slot Angels'!$CH$1,'Slot Angels'!AZ7,0)</f>
        <v>29</v>
      </c>
      <c r="CI7" s="84">
        <f>IF(AT7='Slot Angels'!$CI$1,'Slot Angels'!AZ7,0)</f>
        <v>0</v>
      </c>
      <c r="CJ7" s="84">
        <f>IF(AT7='Slot Angels'!$CJ$1,'Slot Angels'!AZ7,0)</f>
        <v>0</v>
      </c>
      <c r="CK7" s="84">
        <f>IF(AT7='Slot Angels'!$CK$1,'Slot Angels'!AZ7,0)</f>
        <v>0</v>
      </c>
      <c r="CL7" s="84">
        <f>IF(AT7='Slot Angels'!$CL$1,'Slot Angels'!AZ7,0)</f>
        <v>0</v>
      </c>
      <c r="CM7" s="84">
        <f>IF(AT7='Slot Angels'!$CM$1,'Slot Angels'!AZ7,0)</f>
        <v>0</v>
      </c>
      <c r="CN7" s="84">
        <f>IF(AT7='Slot Angels'!$CN$1,'Slot Angels'!AZ7,0)</f>
        <v>0</v>
      </c>
      <c r="CO7" s="85">
        <f>IF(AT7='Slot Angels'!$CO$1,'Slot Angels'!AZ7,0)</f>
        <v>0</v>
      </c>
    </row>
    <row r="8" spans="1:93" s="41" customFormat="1" ht="20.25" customHeight="1">
      <c r="A8" s="102"/>
      <c r="B8" s="102"/>
      <c r="C8" s="102"/>
      <c r="D8" s="102"/>
      <c r="E8" s="102"/>
      <c r="F8" s="240"/>
      <c r="G8" s="241"/>
      <c r="H8" s="262"/>
      <c r="I8" s="263"/>
      <c r="J8" s="264"/>
      <c r="K8" s="295" t="s">
        <v>133</v>
      </c>
      <c r="L8" s="296"/>
      <c r="M8" s="102"/>
      <c r="N8" s="102"/>
      <c r="O8" s="102"/>
      <c r="P8" s="107"/>
      <c r="Q8" s="107"/>
      <c r="R8" s="51" t="s">
        <v>12</v>
      </c>
      <c r="S8" s="22" t="s">
        <v>64</v>
      </c>
      <c r="T8" s="126" t="s">
        <v>135</v>
      </c>
      <c r="U8" s="40"/>
      <c r="V8" s="23">
        <v>124.88</v>
      </c>
      <c r="W8" s="35">
        <f t="shared" si="4"/>
        <v>123.96000000000001</v>
      </c>
      <c r="X8" s="24">
        <v>248.84</v>
      </c>
      <c r="Y8" s="25">
        <f>SUM(X8/10)</f>
        <v>24.884</v>
      </c>
      <c r="Z8" s="26">
        <f>Eingabe!F4</f>
        <v>20</v>
      </c>
      <c r="AA8" s="122">
        <f aca="true" t="shared" si="9" ref="AA8:AA16">$X$7-X8</f>
        <v>2.530000000000001</v>
      </c>
      <c r="AB8" s="123">
        <f aca="true" t="shared" si="10" ref="AB8:AB16">SUM(X7-X8)</f>
        <v>2.530000000000001</v>
      </c>
      <c r="AC8" s="106"/>
      <c r="AD8" s="109"/>
      <c r="AE8" s="51" t="s">
        <v>12</v>
      </c>
      <c r="AF8" s="22" t="s">
        <v>62</v>
      </c>
      <c r="AG8" s="86" t="str">
        <f>Eingabe!D6</f>
        <v>Porsche 962</v>
      </c>
      <c r="AH8" s="64">
        <v>19</v>
      </c>
      <c r="AI8" s="29">
        <v>94.36</v>
      </c>
      <c r="AJ8" s="23">
        <f t="shared" si="5"/>
        <v>95.55999999999999</v>
      </c>
      <c r="AK8" s="24">
        <v>189.92</v>
      </c>
      <c r="AL8" s="25">
        <f t="shared" si="6"/>
        <v>15.826666666666666</v>
      </c>
      <c r="AM8" s="26">
        <f>Eingabe!H6</f>
        <v>24</v>
      </c>
      <c r="AN8" s="27">
        <f aca="true" t="shared" si="11" ref="AN8:AN20">$AK$7-AK8</f>
        <v>3.7900000000000205</v>
      </c>
      <c r="AO8" s="47">
        <f>SUM(AK7-AK8)</f>
        <v>3.7900000000000205</v>
      </c>
      <c r="AP8" s="110"/>
      <c r="AQ8" s="111"/>
      <c r="AR8" s="51" t="s">
        <v>12</v>
      </c>
      <c r="AS8" s="86" t="s">
        <v>92</v>
      </c>
      <c r="AT8" s="86" t="s">
        <v>125</v>
      </c>
      <c r="AU8" s="64">
        <v>7</v>
      </c>
      <c r="AV8" s="23">
        <v>96.08</v>
      </c>
      <c r="AW8" s="23">
        <f t="shared" si="7"/>
        <v>95.42999999999999</v>
      </c>
      <c r="AX8" s="24">
        <v>191.51</v>
      </c>
      <c r="AY8" s="25">
        <f t="shared" si="8"/>
        <v>15.959166666666667</v>
      </c>
      <c r="AZ8" s="26">
        <f>Eingabe!J7</f>
        <v>24</v>
      </c>
      <c r="BA8" s="27">
        <f>$AX$7-AX8</f>
        <v>0.46000000000000796</v>
      </c>
      <c r="BB8" s="47">
        <f>SUM(AX7-AX8)</f>
        <v>0.46000000000000796</v>
      </c>
      <c r="BC8" s="101"/>
      <c r="BD8" s="102"/>
      <c r="BE8" s="102"/>
      <c r="BF8" s="102"/>
      <c r="BG8" s="102"/>
      <c r="BH8" s="102"/>
      <c r="BL8" s="83">
        <f>IF(T8='Slot Angels'!$BL$1,'Slot Angels'!Z8,0)</f>
        <v>0</v>
      </c>
      <c r="BM8" s="84">
        <f>IF(T8='Slot Angels'!$BM$1,'Slot Angels'!Z8,0)</f>
        <v>20</v>
      </c>
      <c r="BN8" s="84">
        <f>IF(T8='Slot Angels'!$BN$1,'Slot Angels'!Z8,0)</f>
        <v>0</v>
      </c>
      <c r="BO8" s="84">
        <f>IF(T8='Slot Angels'!$BO$1,'Slot Angels'!Z8,0)</f>
        <v>0</v>
      </c>
      <c r="BP8" s="84">
        <f>IF(T8='Slot Angels'!$BP$1,'Slot Angels'!Z8,0)</f>
        <v>0</v>
      </c>
      <c r="BQ8" s="84">
        <f>IF(T8='Slot Angels'!$BQ$1,'Slot Angels'!Z8,0)</f>
        <v>0</v>
      </c>
      <c r="BR8" s="84">
        <f>IF(T8='Slot Angels'!$BR$1,'Slot Angels'!Z8,0)</f>
        <v>0</v>
      </c>
      <c r="BS8" s="84">
        <f>IF(T8='Slot Angels'!$BS$1,'Slot Angels'!Z8,0)</f>
        <v>0</v>
      </c>
      <c r="BT8" s="84">
        <f>IF(T8='Slot Angels'!$BT$1,'Slot Angels'!Z8,0)</f>
        <v>0</v>
      </c>
      <c r="BU8" s="85">
        <f>IF(T8='Slot Angels'!$BU$1,'Slot Angels'!Z8,0)</f>
        <v>0</v>
      </c>
      <c r="BV8" s="78">
        <f>IF(AG8='Slot Angels'!$BV$1,'Slot Angels'!AM8,0)</f>
        <v>0</v>
      </c>
      <c r="BW8" s="77">
        <f>IF(AG8='Slot Angels'!$BW$1,'Slot Angels'!AM8,0)</f>
        <v>0</v>
      </c>
      <c r="BX8" s="77">
        <f>IF(AG8='Slot Angels'!$BX$1,'Slot Angels'!AM8,0)</f>
        <v>0</v>
      </c>
      <c r="BY8" s="77">
        <f>IF(AG8='Slot Angels'!$BY$1,'Slot Angels'!AM8,0)</f>
        <v>24</v>
      </c>
      <c r="BZ8" s="77">
        <f>IF(AG8='Slot Angels'!$BZ$1,'Slot Angels'!AM8,0)</f>
        <v>0</v>
      </c>
      <c r="CA8" s="77">
        <f>IF(AG8='Slot Angels'!$CA$1,'Slot Angels'!AM8,0)</f>
        <v>0</v>
      </c>
      <c r="CB8" s="77">
        <f>IF(AG8='Slot Angels'!$CB$1,'Slot Angels'!AM8,0)</f>
        <v>0</v>
      </c>
      <c r="CC8" s="77">
        <f>IF(AG8='Slot Angels'!$CC$1,'Slot Angels'!AM8,0)</f>
        <v>0</v>
      </c>
      <c r="CD8" s="77">
        <f>IF(AG8='Slot Angels'!$CD$1,'Slot Angels'!AM8,0)</f>
        <v>0</v>
      </c>
      <c r="CE8" s="79">
        <f>IF(AG8='Slot Angels'!$CE$1,'Slot Angels'!AM8,0)</f>
        <v>0</v>
      </c>
      <c r="CF8" s="78">
        <f>IF(AT8='Slot Angels'!$CF$1,'Slot Angels'!AZ8,0)</f>
        <v>0</v>
      </c>
      <c r="CG8" s="77">
        <f>IF(AT8='Slot Angels'!$CG$1,'Slot Angels'!AZ8,0)</f>
        <v>0</v>
      </c>
      <c r="CH8" s="77">
        <f>IF(AT8='Slot Angels'!$CH$1,'Slot Angels'!AZ8,0)</f>
        <v>24</v>
      </c>
      <c r="CI8" s="77">
        <f>IF(AT8='Slot Angels'!$CI$1,'Slot Angels'!AZ8,0)</f>
        <v>0</v>
      </c>
      <c r="CJ8" s="77">
        <f>IF(AT8='Slot Angels'!$CJ$1,'Slot Angels'!AZ8,0)</f>
        <v>0</v>
      </c>
      <c r="CK8" s="77">
        <f>IF(AT8='Slot Angels'!$CK$1,'Slot Angels'!AZ8,0)</f>
        <v>0</v>
      </c>
      <c r="CL8" s="77">
        <f>IF(AT8='Slot Angels'!$CL$1,'Slot Angels'!AZ8,0)</f>
        <v>0</v>
      </c>
      <c r="CM8" s="77">
        <f>IF(AT8='Slot Angels'!$CM$1,'Slot Angels'!AZ8,0)</f>
        <v>0</v>
      </c>
      <c r="CN8" s="77">
        <f>IF(AT8='Slot Angels'!$CN$1,'Slot Angels'!AZ8,0)</f>
        <v>0</v>
      </c>
      <c r="CO8" s="79">
        <f>IF(AT8='Slot Angels'!$CO$1,'Slot Angels'!AZ8,0)</f>
        <v>0</v>
      </c>
    </row>
    <row r="9" spans="1:93" s="41" customFormat="1" ht="20.25" customHeight="1">
      <c r="A9" s="102"/>
      <c r="B9" s="102"/>
      <c r="C9" s="102"/>
      <c r="D9" s="102"/>
      <c r="E9" s="102"/>
      <c r="F9" s="240"/>
      <c r="G9" s="241"/>
      <c r="H9" s="262"/>
      <c r="I9" s="263"/>
      <c r="J9" s="264"/>
      <c r="K9" s="302">
        <v>3</v>
      </c>
      <c r="L9" s="303"/>
      <c r="M9" s="102"/>
      <c r="N9" s="102"/>
      <c r="O9" s="102"/>
      <c r="P9" s="60"/>
      <c r="Q9" s="60"/>
      <c r="R9" s="52" t="s">
        <v>13</v>
      </c>
      <c r="S9" s="28" t="s">
        <v>131</v>
      </c>
      <c r="T9" s="125" t="s">
        <v>125</v>
      </c>
      <c r="U9" s="34"/>
      <c r="V9" s="35">
        <v>122.96</v>
      </c>
      <c r="W9" s="17">
        <f t="shared" si="4"/>
        <v>125.74</v>
      </c>
      <c r="X9" s="30">
        <v>248.7</v>
      </c>
      <c r="Y9" s="31">
        <f>SUM(X9/10)</f>
        <v>24.869999999999997</v>
      </c>
      <c r="Z9" s="32">
        <f>Eingabe!F14</f>
        <v>15</v>
      </c>
      <c r="AA9" s="122">
        <f t="shared" si="9"/>
        <v>2.670000000000016</v>
      </c>
      <c r="AB9" s="123">
        <f t="shared" si="10"/>
        <v>0.14000000000001478</v>
      </c>
      <c r="AC9" s="61"/>
      <c r="AD9" s="109"/>
      <c r="AE9" s="52" t="s">
        <v>13</v>
      </c>
      <c r="AF9" s="28" t="s">
        <v>95</v>
      </c>
      <c r="AG9" s="28" t="str">
        <f>Eingabe!D5</f>
        <v>Jaguar XJR-8</v>
      </c>
      <c r="AH9" s="66">
        <v>17</v>
      </c>
      <c r="AI9" s="23">
        <v>94.83</v>
      </c>
      <c r="AJ9" s="35">
        <f t="shared" si="5"/>
        <v>94.16000000000001</v>
      </c>
      <c r="AK9" s="30">
        <v>188.99</v>
      </c>
      <c r="AL9" s="31">
        <f t="shared" si="6"/>
        <v>15.749166666666667</v>
      </c>
      <c r="AM9" s="32">
        <f>Eingabe!H5</f>
        <v>19</v>
      </c>
      <c r="AN9" s="33">
        <f t="shared" si="11"/>
        <v>4.719999999999999</v>
      </c>
      <c r="AO9" s="48">
        <f>SUM(AK8-AK9)</f>
        <v>0.9299999999999784</v>
      </c>
      <c r="AP9" s="110"/>
      <c r="AQ9" s="111"/>
      <c r="AR9" s="52" t="s">
        <v>13</v>
      </c>
      <c r="AS9" s="28" t="s">
        <v>95</v>
      </c>
      <c r="AT9" s="28" t="str">
        <f>Eingabe!D5</f>
        <v>Jaguar XJR-8</v>
      </c>
      <c r="AU9" s="66">
        <v>6</v>
      </c>
      <c r="AV9" s="35">
        <v>95.04</v>
      </c>
      <c r="AW9" s="29">
        <f t="shared" si="7"/>
        <v>95.79</v>
      </c>
      <c r="AX9" s="30">
        <v>190.83</v>
      </c>
      <c r="AY9" s="31">
        <f t="shared" si="8"/>
        <v>15.902500000000002</v>
      </c>
      <c r="AZ9" s="32">
        <f>Eingabe!J5</f>
        <v>19</v>
      </c>
      <c r="BA9" s="33">
        <f>$AX$7-AX9</f>
        <v>1.1399999999999864</v>
      </c>
      <c r="BB9" s="48">
        <f>SUM(AX8-AX9)</f>
        <v>0.6799999999999784</v>
      </c>
      <c r="BC9" s="101"/>
      <c r="BD9" s="102"/>
      <c r="BE9" s="102"/>
      <c r="BF9" s="102"/>
      <c r="BG9" s="102"/>
      <c r="BH9" s="102"/>
      <c r="BL9" s="83">
        <f>IF(T9='Slot Angels'!$BL$1,'Slot Angels'!Z9,0)</f>
        <v>0</v>
      </c>
      <c r="BM9" s="84">
        <f>IF(T9='Slot Angels'!$BM$1,'Slot Angels'!Z9,0)</f>
        <v>0</v>
      </c>
      <c r="BN9" s="84">
        <f>IF(T9='Slot Angels'!$BN$1,'Slot Angels'!Z9,0)</f>
        <v>15</v>
      </c>
      <c r="BO9" s="84">
        <f>IF(T9='Slot Angels'!$BO$1,'Slot Angels'!Z9,0)</f>
        <v>0</v>
      </c>
      <c r="BP9" s="84">
        <f>IF(T9='Slot Angels'!$BP$1,'Slot Angels'!Z9,0)</f>
        <v>0</v>
      </c>
      <c r="BQ9" s="84">
        <f>IF(T9='Slot Angels'!$BQ$1,'Slot Angels'!Z9,0)</f>
        <v>0</v>
      </c>
      <c r="BR9" s="84">
        <f>IF(T9='Slot Angels'!$BR$1,'Slot Angels'!Z9,0)</f>
        <v>0</v>
      </c>
      <c r="BS9" s="84">
        <f>IF(T9='Slot Angels'!$BS$1,'Slot Angels'!Z9,0)</f>
        <v>0</v>
      </c>
      <c r="BT9" s="84">
        <f>IF(T9='Slot Angels'!$BT$1,'Slot Angels'!Z9,0)</f>
        <v>0</v>
      </c>
      <c r="BU9" s="85">
        <f>IF(T9='Slot Angels'!$BU$1,'Slot Angels'!Z9,0)</f>
        <v>0</v>
      </c>
      <c r="BV9" s="78">
        <f>IF(AG9='Slot Angels'!$BV$1,'Slot Angels'!AM9,0)</f>
        <v>0</v>
      </c>
      <c r="BW9" s="77">
        <f>IF(AG9='Slot Angels'!$BW$1,'Slot Angels'!AM9,0)</f>
        <v>19</v>
      </c>
      <c r="BX9" s="77">
        <f>IF(AG9='Slot Angels'!$BX$1,'Slot Angels'!AM9,0)</f>
        <v>0</v>
      </c>
      <c r="BY9" s="77">
        <f>IF(AG9='Slot Angels'!$BY$1,'Slot Angels'!AM9,0)</f>
        <v>0</v>
      </c>
      <c r="BZ9" s="77">
        <f>IF(AG9='Slot Angels'!$BZ$1,'Slot Angels'!AM9,0)</f>
        <v>0</v>
      </c>
      <c r="CA9" s="77">
        <f>IF(AG9='Slot Angels'!$CA$1,'Slot Angels'!AM9,0)</f>
        <v>0</v>
      </c>
      <c r="CB9" s="77">
        <f>IF(AG9='Slot Angels'!$CB$1,'Slot Angels'!AM9,0)</f>
        <v>0</v>
      </c>
      <c r="CC9" s="77">
        <f>IF(AG9='Slot Angels'!$CC$1,'Slot Angels'!AM9,0)</f>
        <v>0</v>
      </c>
      <c r="CD9" s="77">
        <f>IF(AG9='Slot Angels'!$CD$1,'Slot Angels'!AM9,0)</f>
        <v>0</v>
      </c>
      <c r="CE9" s="79">
        <f>IF(AG9='Slot Angels'!$CE$1,'Slot Angels'!AM9,0)</f>
        <v>0</v>
      </c>
      <c r="CF9" s="78">
        <f>IF(AT9='Slot Angels'!$CF$1,'Slot Angels'!AZ9,0)</f>
        <v>0</v>
      </c>
      <c r="CG9" s="77">
        <f>IF(AT9='Slot Angels'!$CG$1,'Slot Angels'!AZ9,0)</f>
        <v>19</v>
      </c>
      <c r="CH9" s="77">
        <f>IF(AT9='Slot Angels'!$CH$1,'Slot Angels'!AZ9,0)</f>
        <v>0</v>
      </c>
      <c r="CI9" s="77">
        <f>IF(AT9='Slot Angels'!$CI$1,'Slot Angels'!AZ9,0)</f>
        <v>0</v>
      </c>
      <c r="CJ9" s="77">
        <f>IF(AT9='Slot Angels'!$CJ$1,'Slot Angels'!AZ9,0)</f>
        <v>0</v>
      </c>
      <c r="CK9" s="77">
        <f>IF(AT9='Slot Angels'!$CK$1,'Slot Angels'!AZ9,0)</f>
        <v>0</v>
      </c>
      <c r="CL9" s="77">
        <f>IF(AT9='Slot Angels'!$CL$1,'Slot Angels'!AZ9,0)</f>
        <v>0</v>
      </c>
      <c r="CM9" s="77">
        <f>IF(AT9='Slot Angels'!$CM$1,'Slot Angels'!AZ9,0)</f>
        <v>0</v>
      </c>
      <c r="CN9" s="77">
        <f>IF(AT9='Slot Angels'!$CN$1,'Slot Angels'!AZ9,0)</f>
        <v>0</v>
      </c>
      <c r="CO9" s="79">
        <f>IF(AT9='Slot Angels'!$CO$1,'Slot Angels'!AZ9,0)</f>
        <v>0</v>
      </c>
    </row>
    <row r="10" spans="1:93" s="41" customFormat="1" ht="20.25" customHeight="1" thickBot="1">
      <c r="A10" s="102"/>
      <c r="B10" s="101"/>
      <c r="C10" s="101"/>
      <c r="D10" s="101"/>
      <c r="E10" s="101"/>
      <c r="F10" s="242"/>
      <c r="G10" s="243"/>
      <c r="H10" s="265"/>
      <c r="I10" s="266"/>
      <c r="J10" s="267"/>
      <c r="K10" s="270"/>
      <c r="L10" s="271"/>
      <c r="M10" s="102"/>
      <c r="N10" s="102"/>
      <c r="O10" s="101"/>
      <c r="P10" s="101"/>
      <c r="Q10" s="101"/>
      <c r="R10" s="45" t="s">
        <v>14</v>
      </c>
      <c r="S10" s="34" t="s">
        <v>90</v>
      </c>
      <c r="T10" s="124" t="s">
        <v>135</v>
      </c>
      <c r="U10" s="34"/>
      <c r="V10" s="29">
        <v>123.88</v>
      </c>
      <c r="W10" s="35">
        <f t="shared" si="4"/>
        <v>122.86000000000001</v>
      </c>
      <c r="X10" s="36">
        <v>246.74</v>
      </c>
      <c r="Y10" s="37">
        <f>SUM(X10/10)</f>
        <v>24.674</v>
      </c>
      <c r="Z10" s="38">
        <f>Eingabe!F10</f>
        <v>12</v>
      </c>
      <c r="AA10" s="39">
        <f t="shared" si="9"/>
        <v>4.6299999999999955</v>
      </c>
      <c r="AB10" s="49">
        <f t="shared" si="10"/>
        <v>1.9599999999999795</v>
      </c>
      <c r="AC10" s="101"/>
      <c r="AD10" s="109"/>
      <c r="AE10" s="45" t="s">
        <v>14</v>
      </c>
      <c r="AF10" s="34" t="s">
        <v>91</v>
      </c>
      <c r="AG10" s="34" t="str">
        <f>Eingabe!D8</f>
        <v>Jaguar XJR-8</v>
      </c>
      <c r="AH10" s="65">
        <v>6</v>
      </c>
      <c r="AI10" s="35">
        <v>91.52</v>
      </c>
      <c r="AJ10" s="35">
        <f t="shared" si="5"/>
        <v>94.35000000000001</v>
      </c>
      <c r="AK10" s="36">
        <v>185.87</v>
      </c>
      <c r="AL10" s="37">
        <f t="shared" si="6"/>
        <v>15.489166666666668</v>
      </c>
      <c r="AM10" s="38">
        <f>Eingabe!H8</f>
        <v>16</v>
      </c>
      <c r="AN10" s="39">
        <f t="shared" si="11"/>
        <v>7.840000000000003</v>
      </c>
      <c r="AO10" s="49">
        <f>SUM(AK9-AK10)</f>
        <v>3.1200000000000045</v>
      </c>
      <c r="AP10" s="110"/>
      <c r="AQ10" s="111"/>
      <c r="AR10" s="45" t="s">
        <v>14</v>
      </c>
      <c r="AS10" s="34" t="s">
        <v>91</v>
      </c>
      <c r="AT10" s="34" t="str">
        <f>Eingabe!D8</f>
        <v>Jaguar XJR-8</v>
      </c>
      <c r="AU10" s="65">
        <v>10</v>
      </c>
      <c r="AV10" s="35">
        <v>94.6</v>
      </c>
      <c r="AW10" s="35">
        <f t="shared" si="7"/>
        <v>94.82</v>
      </c>
      <c r="AX10" s="36">
        <v>189.42</v>
      </c>
      <c r="AY10" s="37">
        <f t="shared" si="8"/>
        <v>15.784999999999998</v>
      </c>
      <c r="AZ10" s="38">
        <f>Eingabe!J8</f>
        <v>16</v>
      </c>
      <c r="BA10" s="39">
        <f>$AX$7-AX10</f>
        <v>2.5500000000000114</v>
      </c>
      <c r="BB10" s="49">
        <f>SUM(AX9-AX10)</f>
        <v>1.410000000000025</v>
      </c>
      <c r="BC10" s="101"/>
      <c r="BD10" s="102"/>
      <c r="BE10" s="102"/>
      <c r="BF10" s="102"/>
      <c r="BG10" s="102"/>
      <c r="BH10" s="102"/>
      <c r="BL10" s="83">
        <f>IF(T10='Slot Angels'!$BL$1,'Slot Angels'!Z10,0)</f>
        <v>0</v>
      </c>
      <c r="BM10" s="84">
        <f>IF(T10='Slot Angels'!$BM$1,'Slot Angels'!Z10,0)</f>
        <v>12</v>
      </c>
      <c r="BN10" s="84">
        <f>IF(T10='Slot Angels'!$BN$1,'Slot Angels'!Z10,0)</f>
        <v>0</v>
      </c>
      <c r="BO10" s="84">
        <f>IF(T10='Slot Angels'!$BO$1,'Slot Angels'!Z10,0)</f>
        <v>0</v>
      </c>
      <c r="BP10" s="84">
        <f>IF(T10='Slot Angels'!$BP$1,'Slot Angels'!Z10,0)</f>
        <v>0</v>
      </c>
      <c r="BQ10" s="84">
        <f>IF(T10='Slot Angels'!$BQ$1,'Slot Angels'!Z10,0)</f>
        <v>0</v>
      </c>
      <c r="BR10" s="84">
        <f>IF(T10='Slot Angels'!$BR$1,'Slot Angels'!Z10,0)</f>
        <v>0</v>
      </c>
      <c r="BS10" s="84">
        <f>IF(T10='Slot Angels'!$BS$1,'Slot Angels'!Z10,0)</f>
        <v>0</v>
      </c>
      <c r="BT10" s="84">
        <f>IF(T10='Slot Angels'!$BT$1,'Slot Angels'!Z10,0)</f>
        <v>0</v>
      </c>
      <c r="BU10" s="85">
        <f>IF(T10='Slot Angels'!$BU$1,'Slot Angels'!Z10,0)</f>
        <v>0</v>
      </c>
      <c r="BV10" s="78">
        <f>IF(AG10='Slot Angels'!$BV$1,'Slot Angels'!AM10,0)</f>
        <v>0</v>
      </c>
      <c r="BW10" s="77">
        <f>IF(AG10='Slot Angels'!$BW$1,'Slot Angels'!AM10,0)</f>
        <v>16</v>
      </c>
      <c r="BX10" s="77">
        <f>IF(AG10='Slot Angels'!$BX$1,'Slot Angels'!AM10,0)</f>
        <v>0</v>
      </c>
      <c r="BY10" s="77">
        <f>IF(AG10='Slot Angels'!$BY$1,'Slot Angels'!AM10,0)</f>
        <v>0</v>
      </c>
      <c r="BZ10" s="77">
        <f>IF(AG10='Slot Angels'!$BZ$1,'Slot Angels'!AM10,0)</f>
        <v>0</v>
      </c>
      <c r="CA10" s="77">
        <f>IF(AG10='Slot Angels'!$CA$1,'Slot Angels'!AM10,0)</f>
        <v>0</v>
      </c>
      <c r="CB10" s="77">
        <f>IF(AG10='Slot Angels'!$CB$1,'Slot Angels'!AM10,0)</f>
        <v>0</v>
      </c>
      <c r="CC10" s="77">
        <f>IF(AG10='Slot Angels'!$CC$1,'Slot Angels'!AM10,0)</f>
        <v>0</v>
      </c>
      <c r="CD10" s="77">
        <f>IF(AG10='Slot Angels'!$CD$1,'Slot Angels'!AM10,0)</f>
        <v>0</v>
      </c>
      <c r="CE10" s="79">
        <f>IF(AG10='Slot Angels'!$CE$1,'Slot Angels'!AM10,0)</f>
        <v>0</v>
      </c>
      <c r="CF10" s="78">
        <f>IF(AT10='Slot Angels'!$CF$1,'Slot Angels'!AZ10,0)</f>
        <v>0</v>
      </c>
      <c r="CG10" s="77">
        <f>IF(AT10='Slot Angels'!$CG$1,'Slot Angels'!AZ10,0)</f>
        <v>16</v>
      </c>
      <c r="CH10" s="77">
        <f>IF(AT10='Slot Angels'!$CH$1,'Slot Angels'!AZ10,0)</f>
        <v>0</v>
      </c>
      <c r="CI10" s="77">
        <f>IF(AT10='Slot Angels'!$CI$1,'Slot Angels'!AZ10,0)</f>
        <v>0</v>
      </c>
      <c r="CJ10" s="77">
        <f>IF(AT10='Slot Angels'!$CJ$1,'Slot Angels'!AZ10,0)</f>
        <v>0</v>
      </c>
      <c r="CK10" s="77">
        <f>IF(AT10='Slot Angels'!$CK$1,'Slot Angels'!AZ10,0)</f>
        <v>0</v>
      </c>
      <c r="CL10" s="77">
        <f>IF(AT10='Slot Angels'!$CL$1,'Slot Angels'!AZ10,0)</f>
        <v>0</v>
      </c>
      <c r="CM10" s="77">
        <f>IF(AT10='Slot Angels'!$CM$1,'Slot Angels'!AZ10,0)</f>
        <v>0</v>
      </c>
      <c r="CN10" s="77">
        <f>IF(AT10='Slot Angels'!$CN$1,'Slot Angels'!AZ10,0)</f>
        <v>0</v>
      </c>
      <c r="CO10" s="79">
        <f>IF(AT10='Slot Angels'!$CO$1,'Slot Angels'!AZ10,0)</f>
        <v>0</v>
      </c>
    </row>
    <row r="11" spans="1:93" s="43" customFormat="1" ht="20.25" customHeight="1">
      <c r="A11" s="101"/>
      <c r="B11" s="101"/>
      <c r="C11" s="101"/>
      <c r="D11" s="101"/>
      <c r="E11" s="101"/>
      <c r="M11" s="101"/>
      <c r="N11" s="101"/>
      <c r="O11" s="101"/>
      <c r="P11" s="101"/>
      <c r="Q11" s="101"/>
      <c r="R11" s="45" t="s">
        <v>15</v>
      </c>
      <c r="S11" s="34" t="s">
        <v>114</v>
      </c>
      <c r="T11" s="124" t="s">
        <v>135</v>
      </c>
      <c r="U11" s="34"/>
      <c r="V11" s="29">
        <v>123.88</v>
      </c>
      <c r="W11" s="35">
        <f t="shared" si="4"/>
        <v>122.20000000000002</v>
      </c>
      <c r="X11" s="36">
        <v>246.08</v>
      </c>
      <c r="Y11" s="37">
        <f aca="true" t="shared" si="12" ref="Y11:Y16">SUM(X11/10)</f>
        <v>24.608</v>
      </c>
      <c r="Z11" s="38">
        <f>Eingabe!F9</f>
        <v>11</v>
      </c>
      <c r="AA11" s="39">
        <f t="shared" si="9"/>
        <v>5.289999999999992</v>
      </c>
      <c r="AB11" s="49">
        <f t="shared" si="10"/>
        <v>0.6599999999999966</v>
      </c>
      <c r="AC11" s="101"/>
      <c r="AD11" s="109"/>
      <c r="AE11" s="45" t="s">
        <v>15</v>
      </c>
      <c r="AF11" s="34" t="s">
        <v>65</v>
      </c>
      <c r="AG11" s="34" t="str">
        <f>Eingabe!D15</f>
        <v>Porsche 917</v>
      </c>
      <c r="AH11" s="65">
        <v>8</v>
      </c>
      <c r="AI11" s="35">
        <v>88.41</v>
      </c>
      <c r="AJ11" s="35">
        <f t="shared" si="5"/>
        <v>92.12</v>
      </c>
      <c r="AK11" s="36">
        <v>180.53</v>
      </c>
      <c r="AL11" s="37">
        <f t="shared" si="6"/>
        <v>15.044166666666667</v>
      </c>
      <c r="AM11" s="38">
        <f>Eingabe!H15</f>
        <v>15</v>
      </c>
      <c r="AN11" s="39">
        <f t="shared" si="11"/>
        <v>13.180000000000007</v>
      </c>
      <c r="AO11" s="49">
        <f aca="true" t="shared" si="13" ref="AO11:AO20">SUM(AK10-AK11)</f>
        <v>5.340000000000003</v>
      </c>
      <c r="AP11" s="110"/>
      <c r="AQ11" s="111"/>
      <c r="AR11" s="45" t="s">
        <v>15</v>
      </c>
      <c r="AS11" s="40" t="s">
        <v>64</v>
      </c>
      <c r="AT11" s="34" t="s">
        <v>133</v>
      </c>
      <c r="AU11" s="65">
        <v>17</v>
      </c>
      <c r="AV11" s="29">
        <v>95.19</v>
      </c>
      <c r="AW11" s="35">
        <f t="shared" si="7"/>
        <v>92.25999999999999</v>
      </c>
      <c r="AX11" s="36">
        <v>187.45</v>
      </c>
      <c r="AY11" s="37">
        <f t="shared" si="8"/>
        <v>15.620833333333332</v>
      </c>
      <c r="AZ11" s="38">
        <f>Eingabe!J4</f>
        <v>15</v>
      </c>
      <c r="BA11" s="39">
        <f aca="true" t="shared" si="14" ref="BA11:BA20">$AX$7-AX11</f>
        <v>4.52000000000001</v>
      </c>
      <c r="BB11" s="49">
        <f aca="true" t="shared" si="15" ref="BB11:BB20">SUM(AX10-AX11)</f>
        <v>1.9699999999999989</v>
      </c>
      <c r="BC11" s="101"/>
      <c r="BD11" s="101"/>
      <c r="BE11" s="101"/>
      <c r="BF11" s="101"/>
      <c r="BG11" s="101"/>
      <c r="BH11" s="101"/>
      <c r="BL11" s="83">
        <f>IF(T11='Slot Angels'!$BL$1,'Slot Angels'!Z11,0)</f>
        <v>0</v>
      </c>
      <c r="BM11" s="84">
        <f>IF(T11='Slot Angels'!$BM$1,'Slot Angels'!Z11,0)</f>
        <v>11</v>
      </c>
      <c r="BN11" s="84">
        <f>IF(T11='Slot Angels'!$BN$1,'Slot Angels'!Z11,0)</f>
        <v>0</v>
      </c>
      <c r="BO11" s="84">
        <f>IF(T11='Slot Angels'!$BO$1,'Slot Angels'!Z11,0)</f>
        <v>0</v>
      </c>
      <c r="BP11" s="84">
        <f>IF(T11='Slot Angels'!$BP$1,'Slot Angels'!Z11,0)</f>
        <v>0</v>
      </c>
      <c r="BQ11" s="84">
        <f>IF(T11='Slot Angels'!$BQ$1,'Slot Angels'!Z11,0)</f>
        <v>0</v>
      </c>
      <c r="BR11" s="84">
        <f>IF(T11='Slot Angels'!$BR$1,'Slot Angels'!Z11,0)</f>
        <v>0</v>
      </c>
      <c r="BS11" s="84">
        <f>IF(T11='Slot Angels'!$BS$1,'Slot Angels'!Z11,0)</f>
        <v>0</v>
      </c>
      <c r="BT11" s="84">
        <f>IF(T11='Slot Angels'!$BT$1,'Slot Angels'!Z11,0)</f>
        <v>0</v>
      </c>
      <c r="BU11" s="85">
        <f>IF(T11='Slot Angels'!$BU$1,'Slot Angels'!Z11,0)</f>
        <v>0</v>
      </c>
      <c r="BV11" s="78">
        <f>IF(AG11='Slot Angels'!$BV$1,'Slot Angels'!AM11,0)</f>
        <v>0</v>
      </c>
      <c r="BW11" s="77">
        <f>IF(AG11='Slot Angels'!$BW$1,'Slot Angels'!AM11,0)</f>
        <v>0</v>
      </c>
      <c r="BX11" s="77">
        <f>IF(AG11='Slot Angels'!$BX$1,'Slot Angels'!AM11,0)</f>
        <v>0</v>
      </c>
      <c r="BY11" s="77">
        <f>IF(AG11='Slot Angels'!$BY$1,'Slot Angels'!AM11,0)</f>
        <v>0</v>
      </c>
      <c r="BZ11" s="77">
        <f>IF(AG11='Slot Angels'!$BZ$1,'Slot Angels'!AM11,0)</f>
        <v>15</v>
      </c>
      <c r="CA11" s="77">
        <f>IF(AG11='Slot Angels'!$CA$1,'Slot Angels'!AM11,0)</f>
        <v>0</v>
      </c>
      <c r="CB11" s="77">
        <f>IF(AG11='Slot Angels'!$CB$1,'Slot Angels'!AM11,0)</f>
        <v>0</v>
      </c>
      <c r="CC11" s="77">
        <f>IF(AG11='Slot Angels'!$CC$1,'Slot Angels'!AM11,0)</f>
        <v>0</v>
      </c>
      <c r="CD11" s="77">
        <f>IF(AG11='Slot Angels'!$CD$1,'Slot Angels'!AM11,0)</f>
        <v>0</v>
      </c>
      <c r="CE11" s="79">
        <f>IF(AG11='Slot Angels'!$CE$1,'Slot Angels'!AM11,0)</f>
        <v>0</v>
      </c>
      <c r="CF11" s="78">
        <f>IF(AT11='Slot Angels'!$CF$1,'Slot Angels'!AZ11,0)</f>
        <v>0</v>
      </c>
      <c r="CG11" s="77">
        <f>IF(AT11='Slot Angels'!$CG$1,'Slot Angels'!AZ11,0)</f>
        <v>0</v>
      </c>
      <c r="CH11" s="77">
        <f>IF(AT11='Slot Angels'!$CH$1,'Slot Angels'!AZ11,0)</f>
        <v>0</v>
      </c>
      <c r="CI11" s="77">
        <f>IF(AT11='Slot Angels'!$CI$1,'Slot Angels'!AZ11,0)</f>
        <v>0</v>
      </c>
      <c r="CJ11" s="77">
        <f>IF(AT11='Slot Angels'!$CJ$1,'Slot Angels'!AZ11,0)</f>
        <v>0</v>
      </c>
      <c r="CK11" s="77">
        <f>IF(AT11='Slot Angels'!$CK$1,'Slot Angels'!AZ11,0)</f>
        <v>0</v>
      </c>
      <c r="CL11" s="77">
        <f>IF(AT11='Slot Angels'!$CL$1,'Slot Angels'!AZ11,0)</f>
        <v>15</v>
      </c>
      <c r="CM11" s="77">
        <f>IF(AT11='Slot Angels'!$CM$1,'Slot Angels'!AZ11,0)</f>
        <v>0</v>
      </c>
      <c r="CN11" s="77">
        <f>IF(AT11='Slot Angels'!$CN$1,'Slot Angels'!AZ11,0)</f>
        <v>0</v>
      </c>
      <c r="CO11" s="79">
        <f>IF(AT11='Slot Angels'!$CO$1,'Slot Angels'!AZ11,0)</f>
        <v>0</v>
      </c>
    </row>
    <row r="12" spans="1:93" s="43" customFormat="1" ht="20.25" customHeight="1">
      <c r="A12" s="101"/>
      <c r="B12" s="101"/>
      <c r="C12" s="101"/>
      <c r="D12" s="101"/>
      <c r="E12" s="103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6"/>
      <c r="Q12" s="106"/>
      <c r="R12" s="45" t="s">
        <v>15</v>
      </c>
      <c r="S12" s="34" t="s">
        <v>92</v>
      </c>
      <c r="T12" s="124" t="s">
        <v>123</v>
      </c>
      <c r="U12" s="34"/>
      <c r="V12" s="35">
        <v>121.98</v>
      </c>
      <c r="W12" s="29">
        <f t="shared" si="4"/>
        <v>124.01</v>
      </c>
      <c r="X12" s="36">
        <v>245.99</v>
      </c>
      <c r="Y12" s="37">
        <f t="shared" si="12"/>
        <v>24.599</v>
      </c>
      <c r="Z12" s="38">
        <f>Eingabe!F7</f>
        <v>10</v>
      </c>
      <c r="AA12" s="39">
        <f t="shared" si="9"/>
        <v>5.3799999999999955</v>
      </c>
      <c r="AB12" s="49">
        <f t="shared" si="10"/>
        <v>0.09000000000000341</v>
      </c>
      <c r="AC12" s="106"/>
      <c r="AD12" s="109"/>
      <c r="AE12" s="45" t="s">
        <v>16</v>
      </c>
      <c r="AF12" s="34" t="s">
        <v>94</v>
      </c>
      <c r="AG12" s="34" t="str">
        <f>Eingabe!D11</f>
        <v>Jaguar XJR-8</v>
      </c>
      <c r="AH12" s="65">
        <v>13</v>
      </c>
      <c r="AI12" s="35">
        <v>85.44</v>
      </c>
      <c r="AJ12" s="35">
        <f t="shared" si="5"/>
        <v>90.44999999999999</v>
      </c>
      <c r="AK12" s="36">
        <v>175.89</v>
      </c>
      <c r="AL12" s="37">
        <f t="shared" si="6"/>
        <v>14.657499999999999</v>
      </c>
      <c r="AM12" s="38">
        <f>Eingabe!H11</f>
        <v>14</v>
      </c>
      <c r="AN12" s="39">
        <f t="shared" si="11"/>
        <v>17.82000000000002</v>
      </c>
      <c r="AO12" s="49">
        <f t="shared" si="13"/>
        <v>4.640000000000015</v>
      </c>
      <c r="AP12" s="110"/>
      <c r="AQ12" s="111"/>
      <c r="AR12" s="45" t="s">
        <v>16</v>
      </c>
      <c r="AS12" s="34" t="s">
        <v>131</v>
      </c>
      <c r="AT12" s="34" t="s">
        <v>129</v>
      </c>
      <c r="AU12" s="65">
        <v>1</v>
      </c>
      <c r="AV12" s="35">
        <v>93.28</v>
      </c>
      <c r="AW12" s="35">
        <f t="shared" si="7"/>
        <v>93.35999999999999</v>
      </c>
      <c r="AX12" s="36">
        <v>186.64</v>
      </c>
      <c r="AY12" s="37">
        <f t="shared" si="8"/>
        <v>15.553333333333333</v>
      </c>
      <c r="AZ12" s="38">
        <f>Eingabe!J14</f>
        <v>14</v>
      </c>
      <c r="BA12" s="39">
        <f t="shared" si="14"/>
        <v>5.3300000000000125</v>
      </c>
      <c r="BB12" s="49">
        <f t="shared" si="15"/>
        <v>0.8100000000000023</v>
      </c>
      <c r="BC12" s="101"/>
      <c r="BD12" s="101"/>
      <c r="BE12" s="101"/>
      <c r="BF12" s="101"/>
      <c r="BG12" s="101"/>
      <c r="BH12" s="101"/>
      <c r="BL12" s="83">
        <f>IF(T12='Slot Angels'!$BL$1,'Slot Angels'!Z12,0)</f>
        <v>10</v>
      </c>
      <c r="BM12" s="84">
        <f>IF(T12='Slot Angels'!$BM$1,'Slot Angels'!Z12,0)</f>
        <v>0</v>
      </c>
      <c r="BN12" s="84">
        <f>IF(T12='Slot Angels'!$BN$1,'Slot Angels'!Z12,0)</f>
        <v>0</v>
      </c>
      <c r="BO12" s="84">
        <f>IF(T12='Slot Angels'!$BO$1,'Slot Angels'!Z12,0)</f>
        <v>0</v>
      </c>
      <c r="BP12" s="84">
        <f>IF(T12='Slot Angels'!$BP$1,'Slot Angels'!Z12,0)</f>
        <v>0</v>
      </c>
      <c r="BQ12" s="84">
        <f>IF(T12='Slot Angels'!$BQ$1,'Slot Angels'!Z12,0)</f>
        <v>0</v>
      </c>
      <c r="BR12" s="84">
        <f>IF(T12='Slot Angels'!$BR$1,'Slot Angels'!Z12,0)</f>
        <v>0</v>
      </c>
      <c r="BS12" s="84">
        <f>IF(T12='Slot Angels'!$BS$1,'Slot Angels'!Z12,0)</f>
        <v>0</v>
      </c>
      <c r="BT12" s="84">
        <f>IF(T12='Slot Angels'!$BT$1,'Slot Angels'!Z12,0)</f>
        <v>0</v>
      </c>
      <c r="BU12" s="85">
        <f>IF(T12='Slot Angels'!$BU$1,'Slot Angels'!Z12,0)</f>
        <v>0</v>
      </c>
      <c r="BV12" s="78">
        <f>IF(AG12='Slot Angels'!$BV$1,'Slot Angels'!AM12,0)</f>
        <v>0</v>
      </c>
      <c r="BW12" s="77">
        <f>IF(AG12='Slot Angels'!$BW$1,'Slot Angels'!AM12,0)</f>
        <v>14</v>
      </c>
      <c r="BX12" s="77">
        <f>IF(AG12='Slot Angels'!$BX$1,'Slot Angels'!AM12,0)</f>
        <v>0</v>
      </c>
      <c r="BY12" s="77">
        <f>IF(AG12='Slot Angels'!$BY$1,'Slot Angels'!AM12,0)</f>
        <v>0</v>
      </c>
      <c r="BZ12" s="77">
        <f>IF(AG12='Slot Angels'!$BZ$1,'Slot Angels'!AM12,0)</f>
        <v>0</v>
      </c>
      <c r="CA12" s="77">
        <f>IF(AG12='Slot Angels'!$CA$1,'Slot Angels'!AM12,0)</f>
        <v>0</v>
      </c>
      <c r="CB12" s="77">
        <f>IF(AG12='Slot Angels'!$CB$1,'Slot Angels'!AM12,0)</f>
        <v>0</v>
      </c>
      <c r="CC12" s="77">
        <f>IF(AG12='Slot Angels'!$CC$1,'Slot Angels'!AM12,0)</f>
        <v>0</v>
      </c>
      <c r="CD12" s="77">
        <f>IF(AG12='Slot Angels'!$CD$1,'Slot Angels'!AM12,0)</f>
        <v>0</v>
      </c>
      <c r="CE12" s="79">
        <f>IF(AG12='Slot Angels'!$CE$1,'Slot Angels'!AM12,0)</f>
        <v>0</v>
      </c>
      <c r="CF12" s="78">
        <f>IF(AT12='Slot Angels'!$CF$1,'Slot Angels'!AZ12,0)</f>
        <v>0</v>
      </c>
      <c r="CG12" s="77">
        <f>IF(AT12='Slot Angels'!$CG$1,'Slot Angels'!AZ12,0)</f>
        <v>0</v>
      </c>
      <c r="CH12" s="77">
        <f>IF(AT12='Slot Angels'!$CH$1,'Slot Angels'!AZ12,0)</f>
        <v>0</v>
      </c>
      <c r="CI12" s="77">
        <f>IF(AT12='Slot Angels'!$CI$1,'Slot Angels'!AZ12,0)</f>
        <v>0</v>
      </c>
      <c r="CJ12" s="77">
        <f>IF(AT12='Slot Angels'!$CJ$1,'Slot Angels'!AZ12,0)</f>
        <v>0</v>
      </c>
      <c r="CK12" s="77">
        <f>IF(AT12='Slot Angels'!$CK$1,'Slot Angels'!AZ12,0)</f>
        <v>14</v>
      </c>
      <c r="CL12" s="77">
        <f>IF(AT12='Slot Angels'!$CL$1,'Slot Angels'!AZ12,0)</f>
        <v>0</v>
      </c>
      <c r="CM12" s="77">
        <f>IF(AT12='Slot Angels'!$CM$1,'Slot Angels'!AZ12,0)</f>
        <v>0</v>
      </c>
      <c r="CN12" s="77">
        <f>IF(AT12='Slot Angels'!$CN$1,'Slot Angels'!AZ12,0)</f>
        <v>0</v>
      </c>
      <c r="CO12" s="79">
        <f>IF(AT12='Slot Angels'!$CO$1,'Slot Angels'!AZ12,0)</f>
        <v>0</v>
      </c>
    </row>
    <row r="13" spans="1:93" s="43" customFormat="1" ht="20.25" customHeight="1" thickBo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6"/>
      <c r="Q13" s="106"/>
      <c r="R13" s="45" t="s">
        <v>17</v>
      </c>
      <c r="S13" s="34" t="s">
        <v>95</v>
      </c>
      <c r="T13" s="124" t="s">
        <v>135</v>
      </c>
      <c r="U13" s="34"/>
      <c r="V13" s="35">
        <v>120.72</v>
      </c>
      <c r="W13" s="35">
        <f t="shared" si="4"/>
        <v>119.80000000000001</v>
      </c>
      <c r="X13" s="36">
        <v>240.52</v>
      </c>
      <c r="Y13" s="37">
        <f t="shared" si="12"/>
        <v>24.052</v>
      </c>
      <c r="Z13" s="38">
        <f>Eingabe!F5</f>
        <v>9</v>
      </c>
      <c r="AA13" s="39">
        <f t="shared" si="9"/>
        <v>10.849999999999994</v>
      </c>
      <c r="AB13" s="49">
        <f t="shared" si="10"/>
        <v>5.469999999999999</v>
      </c>
      <c r="AC13" s="106"/>
      <c r="AD13" s="109"/>
      <c r="AE13" s="45" t="s">
        <v>17</v>
      </c>
      <c r="AF13" s="40" t="s">
        <v>64</v>
      </c>
      <c r="AG13" s="34" t="str">
        <f>Eingabe!D4</f>
        <v>Mercedes C9</v>
      </c>
      <c r="AH13" s="65">
        <v>7</v>
      </c>
      <c r="AI13" s="35">
        <v>80.34</v>
      </c>
      <c r="AJ13" s="29">
        <f t="shared" si="5"/>
        <v>95.13</v>
      </c>
      <c r="AK13" s="36">
        <v>175.47</v>
      </c>
      <c r="AL13" s="37">
        <f t="shared" si="6"/>
        <v>14.6225</v>
      </c>
      <c r="AM13" s="38">
        <f>Eingabe!H4</f>
        <v>13</v>
      </c>
      <c r="AN13" s="39">
        <f t="shared" si="11"/>
        <v>18.24000000000001</v>
      </c>
      <c r="AO13" s="49">
        <f t="shared" si="13"/>
        <v>0.4199999999999875</v>
      </c>
      <c r="AP13" s="110"/>
      <c r="AQ13" s="111"/>
      <c r="AR13" s="45" t="s">
        <v>17</v>
      </c>
      <c r="AS13" s="40" t="s">
        <v>61</v>
      </c>
      <c r="AT13" s="34" t="str">
        <f>Eingabe!D13</f>
        <v>Porsche 962</v>
      </c>
      <c r="AU13" s="65">
        <v>11</v>
      </c>
      <c r="AV13" s="35">
        <v>92.5</v>
      </c>
      <c r="AW13" s="35">
        <f t="shared" si="7"/>
        <v>93.31</v>
      </c>
      <c r="AX13" s="36">
        <v>185.81</v>
      </c>
      <c r="AY13" s="37">
        <f t="shared" si="8"/>
        <v>15.484166666666667</v>
      </c>
      <c r="AZ13" s="38">
        <f>Eingabe!J13</f>
        <v>13</v>
      </c>
      <c r="BA13" s="39">
        <f t="shared" si="14"/>
        <v>6.159999999999997</v>
      </c>
      <c r="BB13" s="49">
        <f t="shared" si="15"/>
        <v>0.8299999999999841</v>
      </c>
      <c r="BC13" s="101"/>
      <c r="BD13" s="101"/>
      <c r="BE13" s="101"/>
      <c r="BF13" s="101"/>
      <c r="BG13" s="101"/>
      <c r="BH13" s="101"/>
      <c r="BL13" s="83">
        <f>IF(T13='Slot Angels'!$BL$1,'Slot Angels'!Z13,0)</f>
        <v>0</v>
      </c>
      <c r="BM13" s="84">
        <f>IF(T13='Slot Angels'!$BM$1,'Slot Angels'!Z13,0)</f>
        <v>9</v>
      </c>
      <c r="BN13" s="84">
        <f>IF(T13='Slot Angels'!$BN$1,'Slot Angels'!Z13,0)</f>
        <v>0</v>
      </c>
      <c r="BO13" s="84">
        <f>IF(T13='Slot Angels'!$BO$1,'Slot Angels'!Z13,0)</f>
        <v>0</v>
      </c>
      <c r="BP13" s="84">
        <f>IF(T13='Slot Angels'!$BP$1,'Slot Angels'!Z13,0)</f>
        <v>0</v>
      </c>
      <c r="BQ13" s="84">
        <f>IF(T13='Slot Angels'!$BQ$1,'Slot Angels'!Z13,0)</f>
        <v>0</v>
      </c>
      <c r="BR13" s="84">
        <f>IF(T13='Slot Angels'!$BR$1,'Slot Angels'!Z13,0)</f>
        <v>0</v>
      </c>
      <c r="BS13" s="84">
        <f>IF(T13='Slot Angels'!$BS$1,'Slot Angels'!Z13,0)</f>
        <v>0</v>
      </c>
      <c r="BT13" s="84">
        <f>IF(T13='Slot Angels'!$BT$1,'Slot Angels'!Z13,0)</f>
        <v>0</v>
      </c>
      <c r="BU13" s="85">
        <f>IF(T13='Slot Angels'!$BU$1,'Slot Angels'!Z13,0)</f>
        <v>0</v>
      </c>
      <c r="BV13" s="78">
        <f>IF(AG13='Slot Angels'!$BV$1,'Slot Angels'!AM13,0)</f>
        <v>0</v>
      </c>
      <c r="BW13" s="77">
        <f>IF(AG13='Slot Angels'!$BW$1,'Slot Angels'!AM13,0)</f>
        <v>0</v>
      </c>
      <c r="BX13" s="77">
        <f>IF(AG13='Slot Angels'!$BX$1,'Slot Angels'!AM13,0)</f>
        <v>13</v>
      </c>
      <c r="BY13" s="77">
        <f>IF(AG13='Slot Angels'!$BY$1,'Slot Angels'!AM13,0)</f>
        <v>0</v>
      </c>
      <c r="BZ13" s="77">
        <f>IF(AG13='Slot Angels'!$BZ$1,'Slot Angels'!AM13,0)</f>
        <v>0</v>
      </c>
      <c r="CA13" s="77">
        <f>IF(AG13='Slot Angels'!$CA$1,'Slot Angels'!AM13,0)</f>
        <v>0</v>
      </c>
      <c r="CB13" s="77">
        <f>IF(AG13='Slot Angels'!$CB$1,'Slot Angels'!AM13,0)</f>
        <v>0</v>
      </c>
      <c r="CC13" s="77">
        <f>IF(AG13='Slot Angels'!$CC$1,'Slot Angels'!AM13,0)</f>
        <v>0</v>
      </c>
      <c r="CD13" s="77">
        <f>IF(AG13='Slot Angels'!$CD$1,'Slot Angels'!AM13,0)</f>
        <v>0</v>
      </c>
      <c r="CE13" s="79">
        <f>IF(AG13='Slot Angels'!$CE$1,'Slot Angels'!AM13,0)</f>
        <v>0</v>
      </c>
      <c r="CF13" s="78">
        <f>IF(AT13='Slot Angels'!$CF$1,'Slot Angels'!AZ13,0)</f>
        <v>0</v>
      </c>
      <c r="CG13" s="77">
        <f>IF(AT13='Slot Angels'!$CG$1,'Slot Angels'!AZ13,0)</f>
        <v>0</v>
      </c>
      <c r="CH13" s="77">
        <f>IF(AT13='Slot Angels'!$CH$1,'Slot Angels'!AZ13,0)</f>
        <v>0</v>
      </c>
      <c r="CI13" s="77">
        <f>IF(AT13='Slot Angels'!$CI$1,'Slot Angels'!AZ13,0)</f>
        <v>13</v>
      </c>
      <c r="CJ13" s="77">
        <f>IF(AT13='Slot Angels'!$CJ$1,'Slot Angels'!AZ13,0)</f>
        <v>0</v>
      </c>
      <c r="CK13" s="77">
        <f>IF(AT13='Slot Angels'!$CK$1,'Slot Angels'!AZ13,0)</f>
        <v>0</v>
      </c>
      <c r="CL13" s="77">
        <f>IF(AT13='Slot Angels'!$CL$1,'Slot Angels'!AZ13,0)</f>
        <v>0</v>
      </c>
      <c r="CM13" s="77">
        <f>IF(AT13='Slot Angels'!$CM$1,'Slot Angels'!AZ13,0)</f>
        <v>0</v>
      </c>
      <c r="CN13" s="77">
        <f>IF(AT13='Slot Angels'!$CN$1,'Slot Angels'!AZ13,0)</f>
        <v>0</v>
      </c>
      <c r="CO13" s="79">
        <f>IF(AT13='Slot Angels'!$CO$1,'Slot Angels'!AZ13,0)</f>
        <v>0</v>
      </c>
    </row>
    <row r="14" spans="1:93" s="41" customFormat="1" ht="20.25" customHeight="1">
      <c r="A14" s="102"/>
      <c r="B14" s="205" t="s">
        <v>0</v>
      </c>
      <c r="C14" s="206"/>
      <c r="D14" s="209" t="s">
        <v>108</v>
      </c>
      <c r="E14" s="213" t="s">
        <v>111</v>
      </c>
      <c r="F14" s="211" t="s">
        <v>2</v>
      </c>
      <c r="G14" s="193">
        <f>Eingabe!F2</f>
        <v>41698</v>
      </c>
      <c r="H14" s="193">
        <f>Eingabe!G2</f>
        <v>41733</v>
      </c>
      <c r="I14" s="193">
        <f>Eingabe!H2</f>
        <v>41782</v>
      </c>
      <c r="J14" s="193">
        <f>Eingabe!I2</f>
        <v>41824</v>
      </c>
      <c r="K14" s="193">
        <f>Eingabe!J2</f>
        <v>41915</v>
      </c>
      <c r="L14" s="193">
        <f>Eingabe!K2</f>
        <v>41957</v>
      </c>
      <c r="M14" s="290" t="s">
        <v>109</v>
      </c>
      <c r="N14" s="201" t="s">
        <v>110</v>
      </c>
      <c r="O14" s="203" t="s">
        <v>99</v>
      </c>
      <c r="P14" s="106"/>
      <c r="Q14" s="106"/>
      <c r="R14" s="45" t="s">
        <v>18</v>
      </c>
      <c r="S14" s="34" t="s">
        <v>115</v>
      </c>
      <c r="T14" s="124" t="s">
        <v>127</v>
      </c>
      <c r="U14" s="34"/>
      <c r="V14" s="35">
        <v>120.32</v>
      </c>
      <c r="W14" s="35">
        <f t="shared" si="4"/>
        <v>119.38</v>
      </c>
      <c r="X14" s="36">
        <v>239.7</v>
      </c>
      <c r="Y14" s="37">
        <f t="shared" si="12"/>
        <v>23.97</v>
      </c>
      <c r="Z14" s="38">
        <f>Eingabe!F17</f>
        <v>8</v>
      </c>
      <c r="AA14" s="39">
        <f t="shared" si="9"/>
        <v>11.670000000000016</v>
      </c>
      <c r="AB14" s="49">
        <f t="shared" si="10"/>
        <v>0.8200000000000216</v>
      </c>
      <c r="AC14" s="106"/>
      <c r="AD14" s="109"/>
      <c r="AE14" s="45" t="s">
        <v>18</v>
      </c>
      <c r="AF14" s="34" t="s">
        <v>97</v>
      </c>
      <c r="AG14" s="34" t="str">
        <f>Eingabe!D16</f>
        <v>Porsche 917</v>
      </c>
      <c r="AH14" s="65">
        <v>2</v>
      </c>
      <c r="AI14" s="35">
        <v>87.57</v>
      </c>
      <c r="AJ14" s="35">
        <f t="shared" si="5"/>
        <v>86.05000000000001</v>
      </c>
      <c r="AK14" s="36">
        <v>173.62</v>
      </c>
      <c r="AL14" s="37">
        <f t="shared" si="6"/>
        <v>14.468333333333334</v>
      </c>
      <c r="AM14" s="38">
        <f>Eingabe!H16</f>
        <v>12</v>
      </c>
      <c r="AN14" s="39">
        <f t="shared" si="11"/>
        <v>20.090000000000003</v>
      </c>
      <c r="AO14" s="49">
        <f t="shared" si="13"/>
        <v>1.8499999999999943</v>
      </c>
      <c r="AP14" s="110"/>
      <c r="AQ14" s="111"/>
      <c r="AR14" s="45" t="s">
        <v>18</v>
      </c>
      <c r="AS14" s="34" t="s">
        <v>114</v>
      </c>
      <c r="AT14" s="34" t="str">
        <f>Eingabe!D9</f>
        <v>Porsche 917</v>
      </c>
      <c r="AU14" s="65">
        <v>9</v>
      </c>
      <c r="AV14" s="35">
        <v>91.87</v>
      </c>
      <c r="AW14" s="35">
        <f t="shared" si="7"/>
        <v>92.93</v>
      </c>
      <c r="AX14" s="36">
        <v>184.8</v>
      </c>
      <c r="AY14" s="37">
        <f t="shared" si="8"/>
        <v>15.4</v>
      </c>
      <c r="AZ14" s="38">
        <f>Eingabe!J9</f>
        <v>12</v>
      </c>
      <c r="BA14" s="39">
        <f t="shared" si="14"/>
        <v>7.1699999999999875</v>
      </c>
      <c r="BB14" s="49">
        <f t="shared" si="15"/>
        <v>1.009999999999991</v>
      </c>
      <c r="BC14" s="101"/>
      <c r="BD14" s="102"/>
      <c r="BE14" s="102"/>
      <c r="BF14" s="102"/>
      <c r="BG14" s="102"/>
      <c r="BH14" s="102"/>
      <c r="BL14" s="83">
        <f>IF(T14='Slot Angels'!$BL$1,'Slot Angels'!Z14,0)</f>
        <v>0</v>
      </c>
      <c r="BM14" s="84">
        <f>IF(T14='Slot Angels'!$BM$1,'Slot Angels'!Z14,0)</f>
        <v>0</v>
      </c>
      <c r="BN14" s="84">
        <f>IF(T14='Slot Angels'!$BN$1,'Slot Angels'!Z14,0)</f>
        <v>0</v>
      </c>
      <c r="BO14" s="84">
        <f>IF(T14='Slot Angels'!$BO$1,'Slot Angels'!Z14,0)</f>
        <v>0</v>
      </c>
      <c r="BP14" s="84">
        <f>IF(T14='Slot Angels'!$BP$1,'Slot Angels'!Z14,0)</f>
        <v>8</v>
      </c>
      <c r="BQ14" s="84">
        <f>IF(T14='Slot Angels'!$BQ$1,'Slot Angels'!Z14,0)</f>
        <v>0</v>
      </c>
      <c r="BR14" s="84">
        <f>IF(T14='Slot Angels'!$BR$1,'Slot Angels'!Z14,0)</f>
        <v>0</v>
      </c>
      <c r="BS14" s="84">
        <f>IF(T14='Slot Angels'!$BS$1,'Slot Angels'!Z14,0)</f>
        <v>0</v>
      </c>
      <c r="BT14" s="84">
        <f>IF(T14='Slot Angels'!$BT$1,'Slot Angels'!Z14,0)</f>
        <v>0</v>
      </c>
      <c r="BU14" s="85">
        <f>IF(T14='Slot Angels'!$BU$1,'Slot Angels'!Z14,0)</f>
        <v>0</v>
      </c>
      <c r="BV14" s="78">
        <f>IF(AG14='Slot Angels'!$BV$1,'Slot Angels'!AM14,0)</f>
        <v>0</v>
      </c>
      <c r="BW14" s="77">
        <f>IF(AG14='Slot Angels'!$BW$1,'Slot Angels'!AM14,0)</f>
        <v>0</v>
      </c>
      <c r="BX14" s="77">
        <f>IF(AG14='Slot Angels'!$BX$1,'Slot Angels'!AM14,0)</f>
        <v>0</v>
      </c>
      <c r="BY14" s="77">
        <f>IF(AG14='Slot Angels'!$BY$1,'Slot Angels'!AM14,0)</f>
        <v>0</v>
      </c>
      <c r="BZ14" s="77">
        <f>IF(AG14='Slot Angels'!$BZ$1,'Slot Angels'!AM14,0)</f>
        <v>12</v>
      </c>
      <c r="CA14" s="77">
        <f>IF(AG14='Slot Angels'!$CA$1,'Slot Angels'!AM14,0)</f>
        <v>0</v>
      </c>
      <c r="CB14" s="77">
        <f>IF(AG14='Slot Angels'!$CB$1,'Slot Angels'!AM14,0)</f>
        <v>0</v>
      </c>
      <c r="CC14" s="77">
        <f>IF(AG14='Slot Angels'!$CC$1,'Slot Angels'!AM14,0)</f>
        <v>0</v>
      </c>
      <c r="CD14" s="77">
        <f>IF(AG14='Slot Angels'!$CD$1,'Slot Angels'!AM14,0)</f>
        <v>0</v>
      </c>
      <c r="CE14" s="79">
        <f>IF(AG14='Slot Angels'!$CE$1,'Slot Angels'!AM14,0)</f>
        <v>0</v>
      </c>
      <c r="CF14" s="78">
        <f>IF(AT14='Slot Angels'!$CF$1,'Slot Angels'!AZ14,0)</f>
        <v>0</v>
      </c>
      <c r="CG14" s="77">
        <f>IF(AT14='Slot Angels'!$CG$1,'Slot Angels'!AZ14,0)</f>
        <v>0</v>
      </c>
      <c r="CH14" s="77">
        <f>IF(AT14='Slot Angels'!$CH$1,'Slot Angels'!AZ14,0)</f>
        <v>0</v>
      </c>
      <c r="CI14" s="77">
        <f>IF(AT14='Slot Angels'!$CI$1,'Slot Angels'!AZ14,0)</f>
        <v>0</v>
      </c>
      <c r="CJ14" s="77">
        <f>IF(AT14='Slot Angels'!$CJ$1,'Slot Angels'!AZ14,0)</f>
        <v>12</v>
      </c>
      <c r="CK14" s="77">
        <f>IF(AT14='Slot Angels'!$CK$1,'Slot Angels'!AZ14,0)</f>
        <v>0</v>
      </c>
      <c r="CL14" s="77">
        <f>IF(AT14='Slot Angels'!$CL$1,'Slot Angels'!AZ14,0)</f>
        <v>0</v>
      </c>
      <c r="CM14" s="77">
        <f>IF(AT14='Slot Angels'!$CM$1,'Slot Angels'!AZ14,0)</f>
        <v>0</v>
      </c>
      <c r="CN14" s="77">
        <f>IF(AT14='Slot Angels'!$CN$1,'Slot Angels'!AZ14,0)</f>
        <v>0</v>
      </c>
      <c r="CO14" s="79">
        <f>IF(AT14='Slot Angels'!$CO$1,'Slot Angels'!AZ14,0)</f>
        <v>0</v>
      </c>
    </row>
    <row r="15" spans="1:93" s="41" customFormat="1" ht="20.25" customHeight="1" thickBot="1">
      <c r="A15" s="102"/>
      <c r="B15" s="207"/>
      <c r="C15" s="208"/>
      <c r="D15" s="210"/>
      <c r="E15" s="214"/>
      <c r="F15" s="212"/>
      <c r="G15" s="194"/>
      <c r="H15" s="194"/>
      <c r="I15" s="194"/>
      <c r="J15" s="194"/>
      <c r="K15" s="194"/>
      <c r="L15" s="194"/>
      <c r="M15" s="291"/>
      <c r="N15" s="202"/>
      <c r="O15" s="204"/>
      <c r="P15" s="106"/>
      <c r="Q15" s="106"/>
      <c r="R15" s="45" t="s">
        <v>19</v>
      </c>
      <c r="S15" s="34" t="s">
        <v>91</v>
      </c>
      <c r="T15" s="124" t="s">
        <v>135</v>
      </c>
      <c r="U15" s="34"/>
      <c r="V15" s="35">
        <v>114.88</v>
      </c>
      <c r="W15" s="35">
        <f t="shared" si="4"/>
        <v>118.07</v>
      </c>
      <c r="X15" s="36">
        <v>232.95</v>
      </c>
      <c r="Y15" s="37">
        <f t="shared" si="12"/>
        <v>23.294999999999998</v>
      </c>
      <c r="Z15" s="38">
        <f>Eingabe!F8</f>
        <v>7</v>
      </c>
      <c r="AA15" s="39">
        <f t="shared" si="9"/>
        <v>18.420000000000016</v>
      </c>
      <c r="AB15" s="49">
        <f t="shared" si="10"/>
        <v>6.75</v>
      </c>
      <c r="AC15" s="106"/>
      <c r="AD15" s="109"/>
      <c r="AE15" s="45" t="s">
        <v>19</v>
      </c>
      <c r="AF15" s="34" t="s">
        <v>114</v>
      </c>
      <c r="AG15" s="34" t="str">
        <f>Eingabe!D9</f>
        <v>Porsche 917</v>
      </c>
      <c r="AH15" s="65">
        <v>16</v>
      </c>
      <c r="AI15" s="35">
        <v>76.87</v>
      </c>
      <c r="AJ15" s="35">
        <f t="shared" si="5"/>
        <v>91.57999999999998</v>
      </c>
      <c r="AK15" s="36">
        <v>168.45</v>
      </c>
      <c r="AL15" s="37">
        <f t="shared" si="6"/>
        <v>14.0375</v>
      </c>
      <c r="AM15" s="38">
        <f>Eingabe!H9</f>
        <v>11</v>
      </c>
      <c r="AN15" s="39">
        <f t="shared" si="11"/>
        <v>25.26000000000002</v>
      </c>
      <c r="AO15" s="49">
        <f t="shared" si="13"/>
        <v>5.170000000000016</v>
      </c>
      <c r="AP15" s="110"/>
      <c r="AQ15" s="111"/>
      <c r="AR15" s="45" t="s">
        <v>19</v>
      </c>
      <c r="AS15" s="34" t="s">
        <v>89</v>
      </c>
      <c r="AT15" s="34" t="str">
        <f>Eingabe!D44</f>
        <v>Jaguar XJR-8</v>
      </c>
      <c r="AU15" s="65">
        <v>3</v>
      </c>
      <c r="AV15" s="35">
        <v>95.13</v>
      </c>
      <c r="AW15" s="35">
        <f t="shared" si="7"/>
        <v>89.33000000000001</v>
      </c>
      <c r="AX15" s="36">
        <v>184.46</v>
      </c>
      <c r="AY15" s="37">
        <f t="shared" si="8"/>
        <v>15.371666666666668</v>
      </c>
      <c r="AZ15" s="38">
        <f>Eingabe!J44</f>
        <v>11</v>
      </c>
      <c r="BA15" s="39">
        <f t="shared" si="14"/>
        <v>7.509999999999991</v>
      </c>
      <c r="BB15" s="49">
        <f t="shared" si="15"/>
        <v>0.3400000000000034</v>
      </c>
      <c r="BC15" s="101"/>
      <c r="BD15" s="102"/>
      <c r="BE15" s="102"/>
      <c r="BF15" s="102"/>
      <c r="BG15" s="102"/>
      <c r="BH15" s="102"/>
      <c r="BL15" s="83">
        <f>IF(T15='Slot Angels'!$BL$1,'Slot Angels'!Z15,0)</f>
        <v>0</v>
      </c>
      <c r="BM15" s="84">
        <f>IF(T15='Slot Angels'!$BM$1,'Slot Angels'!Z15,0)</f>
        <v>7</v>
      </c>
      <c r="BN15" s="84">
        <f>IF(T15='Slot Angels'!$BN$1,'Slot Angels'!Z15,0)</f>
        <v>0</v>
      </c>
      <c r="BO15" s="84">
        <f>IF(T15='Slot Angels'!$BO$1,'Slot Angels'!Z15,0)</f>
        <v>0</v>
      </c>
      <c r="BP15" s="84">
        <f>IF(T15='Slot Angels'!$BP$1,'Slot Angels'!Z15,0)</f>
        <v>0</v>
      </c>
      <c r="BQ15" s="84">
        <f>IF(T15='Slot Angels'!$BQ$1,'Slot Angels'!Z15,0)</f>
        <v>0</v>
      </c>
      <c r="BR15" s="84">
        <f>IF(T15='Slot Angels'!$BR$1,'Slot Angels'!Z15,0)</f>
        <v>0</v>
      </c>
      <c r="BS15" s="84">
        <f>IF(T15='Slot Angels'!$BS$1,'Slot Angels'!Z15,0)</f>
        <v>0</v>
      </c>
      <c r="BT15" s="84">
        <f>IF(T15='Slot Angels'!$BT$1,'Slot Angels'!Z15,0)</f>
        <v>0</v>
      </c>
      <c r="BU15" s="85">
        <f>IF(T15='Slot Angels'!$BU$1,'Slot Angels'!Z15,0)</f>
        <v>0</v>
      </c>
      <c r="BV15" s="78">
        <f>IF(AG15='Slot Angels'!$BV$1,'Slot Angels'!AM15,0)</f>
        <v>0</v>
      </c>
      <c r="BW15" s="77">
        <f>IF(AG15='Slot Angels'!$BW$1,'Slot Angels'!AM15,0)</f>
        <v>0</v>
      </c>
      <c r="BX15" s="77">
        <f>IF(AG15='Slot Angels'!$BX$1,'Slot Angels'!AM15,0)</f>
        <v>0</v>
      </c>
      <c r="BY15" s="77">
        <f>IF(AG15='Slot Angels'!$BY$1,'Slot Angels'!AM15,0)</f>
        <v>0</v>
      </c>
      <c r="BZ15" s="77">
        <f>IF(AG15='Slot Angels'!$BZ$1,'Slot Angels'!AM15,0)</f>
        <v>11</v>
      </c>
      <c r="CA15" s="77">
        <f>IF(AG15='Slot Angels'!$CA$1,'Slot Angels'!AM15,0)</f>
        <v>0</v>
      </c>
      <c r="CB15" s="77">
        <f>IF(AG15='Slot Angels'!$CB$1,'Slot Angels'!AM15,0)</f>
        <v>0</v>
      </c>
      <c r="CC15" s="77">
        <f>IF(AG15='Slot Angels'!$CC$1,'Slot Angels'!AM15,0)</f>
        <v>0</v>
      </c>
      <c r="CD15" s="77">
        <f>IF(AG15='Slot Angels'!$CD$1,'Slot Angels'!AM15,0)</f>
        <v>0</v>
      </c>
      <c r="CE15" s="79">
        <f>IF(AG15='Slot Angels'!$CE$1,'Slot Angels'!AM15,0)</f>
        <v>0</v>
      </c>
      <c r="CF15" s="78">
        <f>IF(AT15='Slot Angels'!$CF$1,'Slot Angels'!AZ15,0)</f>
        <v>0</v>
      </c>
      <c r="CG15" s="77">
        <f>IF(AT15='Slot Angels'!$CG$1,'Slot Angels'!AZ15,0)</f>
        <v>11</v>
      </c>
      <c r="CH15" s="77">
        <f>IF(AT15='Slot Angels'!$CH$1,'Slot Angels'!AZ15,0)</f>
        <v>0</v>
      </c>
      <c r="CI15" s="77">
        <f>IF(AT15='Slot Angels'!$CI$1,'Slot Angels'!AZ15,0)</f>
        <v>0</v>
      </c>
      <c r="CJ15" s="77">
        <f>IF(AT15='Slot Angels'!$CJ$1,'Slot Angels'!AZ15,0)</f>
        <v>0</v>
      </c>
      <c r="CK15" s="77">
        <f>IF(AT15='Slot Angels'!$CK$1,'Slot Angels'!AZ15,0)</f>
        <v>0</v>
      </c>
      <c r="CL15" s="77">
        <f>IF(AT15='Slot Angels'!$CL$1,'Slot Angels'!AZ15,0)</f>
        <v>0</v>
      </c>
      <c r="CM15" s="77">
        <f>IF(AT15='Slot Angels'!$CM$1,'Slot Angels'!AZ15,0)</f>
        <v>0</v>
      </c>
      <c r="CN15" s="77">
        <f>IF(AT15='Slot Angels'!$CN$1,'Slot Angels'!AZ15,0)</f>
        <v>0</v>
      </c>
      <c r="CO15" s="79">
        <f>IF(AT15='Slot Angels'!$CO$1,'Slot Angels'!AZ15,0)</f>
        <v>0</v>
      </c>
    </row>
    <row r="16" spans="1:93" s="43" customFormat="1" ht="26.25">
      <c r="A16" s="101"/>
      <c r="B16" s="70">
        <v>1</v>
      </c>
      <c r="C16" s="115" t="s">
        <v>103</v>
      </c>
      <c r="D16" s="34" t="s">
        <v>130</v>
      </c>
      <c r="E16" s="128" t="s">
        <v>125</v>
      </c>
      <c r="F16" s="67">
        <f>Eingabe!E3</f>
        <v>28</v>
      </c>
      <c r="G16" s="62">
        <f>Eingabe!F3</f>
        <v>25</v>
      </c>
      <c r="H16" s="62">
        <f>Eingabe!G3</f>
        <v>27</v>
      </c>
      <c r="I16" s="62">
        <f>Eingabe!H3</f>
        <v>29</v>
      </c>
      <c r="J16" s="62">
        <f>Eingabe!I3</f>
        <v>30</v>
      </c>
      <c r="K16" s="62">
        <f>Eingabe!J3</f>
        <v>29</v>
      </c>
      <c r="L16" s="63">
        <f>Eingabe!K3</f>
        <v>0</v>
      </c>
      <c r="M16" s="73">
        <f>Eingabe!L3</f>
        <v>140</v>
      </c>
      <c r="N16" s="73">
        <f aca="true" t="shared" si="16" ref="N16:N35">SUM(M16-O16)</f>
        <v>115</v>
      </c>
      <c r="O16" s="157">
        <v>25</v>
      </c>
      <c r="P16" s="101"/>
      <c r="Q16" s="101"/>
      <c r="R16" s="45" t="s">
        <v>20</v>
      </c>
      <c r="S16" s="34" t="s">
        <v>94</v>
      </c>
      <c r="T16" s="124" t="s">
        <v>135</v>
      </c>
      <c r="U16" s="34"/>
      <c r="V16" s="35">
        <v>108.68</v>
      </c>
      <c r="W16" s="35">
        <f t="shared" si="4"/>
        <v>107.38</v>
      </c>
      <c r="X16" s="36">
        <v>216.06</v>
      </c>
      <c r="Y16" s="37">
        <f t="shared" si="12"/>
        <v>21.606</v>
      </c>
      <c r="Z16" s="38">
        <f>Eingabe!F11</f>
        <v>1</v>
      </c>
      <c r="AA16" s="39">
        <f t="shared" si="9"/>
        <v>35.31</v>
      </c>
      <c r="AB16" s="49">
        <f t="shared" si="10"/>
        <v>16.889999999999986</v>
      </c>
      <c r="AC16" s="101"/>
      <c r="AD16" s="109"/>
      <c r="AE16" s="45" t="s">
        <v>20</v>
      </c>
      <c r="AF16" s="34" t="s">
        <v>120</v>
      </c>
      <c r="AG16" s="34" t="str">
        <f>Eingabe!D12</f>
        <v>Porsche 962</v>
      </c>
      <c r="AH16" s="65">
        <v>14</v>
      </c>
      <c r="AI16" s="35">
        <v>80.59</v>
      </c>
      <c r="AJ16" s="35">
        <f t="shared" si="5"/>
        <v>84.6</v>
      </c>
      <c r="AK16" s="36">
        <v>165.19</v>
      </c>
      <c r="AL16" s="37">
        <f t="shared" si="6"/>
        <v>13.765833333333333</v>
      </c>
      <c r="AM16" s="38">
        <f>Eingabe!H12</f>
        <v>10</v>
      </c>
      <c r="AN16" s="39">
        <f t="shared" si="11"/>
        <v>28.52000000000001</v>
      </c>
      <c r="AO16" s="49">
        <f t="shared" si="13"/>
        <v>3.259999999999991</v>
      </c>
      <c r="AP16" s="110"/>
      <c r="AQ16" s="111"/>
      <c r="AR16" s="45" t="s">
        <v>20</v>
      </c>
      <c r="AS16" s="34" t="s">
        <v>65</v>
      </c>
      <c r="AT16" s="34" t="str">
        <f>Eingabe!D15</f>
        <v>Porsche 917</v>
      </c>
      <c r="AU16" s="65">
        <v>16</v>
      </c>
      <c r="AV16" s="35">
        <v>88.93</v>
      </c>
      <c r="AW16" s="35">
        <f t="shared" si="7"/>
        <v>91.57999999999998</v>
      </c>
      <c r="AX16" s="36">
        <v>180.51</v>
      </c>
      <c r="AY16" s="37">
        <f t="shared" si="8"/>
        <v>15.042499999999999</v>
      </c>
      <c r="AZ16" s="38">
        <f>Eingabe!J15</f>
        <v>10</v>
      </c>
      <c r="BA16" s="39">
        <f t="shared" si="14"/>
        <v>11.460000000000008</v>
      </c>
      <c r="BB16" s="49">
        <f t="shared" si="15"/>
        <v>3.950000000000017</v>
      </c>
      <c r="BC16" s="101"/>
      <c r="BD16" s="101"/>
      <c r="BE16" s="101"/>
      <c r="BF16" s="101"/>
      <c r="BG16" s="101"/>
      <c r="BH16" s="101"/>
      <c r="BL16" s="83">
        <f>IF(T16='Slot Angels'!$BL$1,'Slot Angels'!Z16,0)</f>
        <v>0</v>
      </c>
      <c r="BM16" s="84">
        <f>IF(T16='Slot Angels'!$BM$1,'Slot Angels'!Z16,0)</f>
        <v>1</v>
      </c>
      <c r="BN16" s="84">
        <f>IF(T16='Slot Angels'!$BN$1,'Slot Angels'!Z16,0)</f>
        <v>0</v>
      </c>
      <c r="BO16" s="84">
        <f>IF(T16='Slot Angels'!$BO$1,'Slot Angels'!Z16,0)</f>
        <v>0</v>
      </c>
      <c r="BP16" s="84">
        <f>IF(T16='Slot Angels'!$BP$1,'Slot Angels'!Z16,0)</f>
        <v>0</v>
      </c>
      <c r="BQ16" s="84">
        <f>IF(T16='Slot Angels'!$BQ$1,'Slot Angels'!Z16,0)</f>
        <v>0</v>
      </c>
      <c r="BR16" s="84">
        <f>IF(T16='Slot Angels'!$BR$1,'Slot Angels'!Z16,0)</f>
        <v>0</v>
      </c>
      <c r="BS16" s="84">
        <f>IF(T16='Slot Angels'!$BS$1,'Slot Angels'!Z16,0)</f>
        <v>0</v>
      </c>
      <c r="BT16" s="84">
        <f>IF(T16='Slot Angels'!$BT$1,'Slot Angels'!Z16,0)</f>
        <v>0</v>
      </c>
      <c r="BU16" s="85">
        <f>IF(T16='Slot Angels'!$BU$1,'Slot Angels'!Z16,0)</f>
        <v>0</v>
      </c>
      <c r="BV16" s="78">
        <f>IF(AG16='Slot Angels'!$BV$1,'Slot Angels'!AM16,0)</f>
        <v>0</v>
      </c>
      <c r="BW16" s="77">
        <f>IF(AG16='Slot Angels'!$BW$1,'Slot Angels'!AM16,0)</f>
        <v>0</v>
      </c>
      <c r="BX16" s="77">
        <f>IF(AG16='Slot Angels'!$BX$1,'Slot Angels'!AM16,0)</f>
        <v>0</v>
      </c>
      <c r="BY16" s="77">
        <f>IF(AG16='Slot Angels'!$BY$1,'Slot Angels'!AM16,0)</f>
        <v>10</v>
      </c>
      <c r="BZ16" s="77">
        <f>IF(AG16='Slot Angels'!$BZ$1,'Slot Angels'!AM16,0)</f>
        <v>0</v>
      </c>
      <c r="CA16" s="77">
        <f>IF(AG16='Slot Angels'!$CA$1,'Slot Angels'!AM16,0)</f>
        <v>0</v>
      </c>
      <c r="CB16" s="77">
        <f>IF(AG16='Slot Angels'!$CB$1,'Slot Angels'!AM16,0)</f>
        <v>0</v>
      </c>
      <c r="CC16" s="77">
        <f>IF(AG16='Slot Angels'!$CC$1,'Slot Angels'!AM16,0)</f>
        <v>0</v>
      </c>
      <c r="CD16" s="77">
        <f>IF(AG16='Slot Angels'!$CD$1,'Slot Angels'!AM16,0)</f>
        <v>0</v>
      </c>
      <c r="CE16" s="79">
        <f>IF(AG16='Slot Angels'!$CE$1,'Slot Angels'!AM16,0)</f>
        <v>0</v>
      </c>
      <c r="CF16" s="78">
        <f>IF(AT16='Slot Angels'!$CF$1,'Slot Angels'!AZ16,0)</f>
        <v>0</v>
      </c>
      <c r="CG16" s="77">
        <f>IF(AT16='Slot Angels'!$CG$1,'Slot Angels'!AZ16,0)</f>
        <v>0</v>
      </c>
      <c r="CH16" s="77">
        <f>IF(AT16='Slot Angels'!$CH$1,'Slot Angels'!AZ16,0)</f>
        <v>0</v>
      </c>
      <c r="CI16" s="77">
        <f>IF(AT16='Slot Angels'!$CI$1,'Slot Angels'!AZ16,0)</f>
        <v>0</v>
      </c>
      <c r="CJ16" s="77">
        <f>IF(AT16='Slot Angels'!$CJ$1,'Slot Angels'!AZ16,0)</f>
        <v>10</v>
      </c>
      <c r="CK16" s="77">
        <f>IF(AT16='Slot Angels'!$CK$1,'Slot Angels'!AZ16,0)</f>
        <v>0</v>
      </c>
      <c r="CL16" s="77">
        <f>IF(AT16='Slot Angels'!$CL$1,'Slot Angels'!AZ16,0)</f>
        <v>0</v>
      </c>
      <c r="CM16" s="77">
        <f>IF(AT16='Slot Angels'!$CM$1,'Slot Angels'!AZ16,0)</f>
        <v>0</v>
      </c>
      <c r="CN16" s="77">
        <f>IF(AT16='Slot Angels'!$CN$1,'Slot Angels'!AZ16,0)</f>
        <v>0</v>
      </c>
      <c r="CO16" s="79">
        <f>IF(AT16='Slot Angels'!$CO$1,'Slot Angels'!AZ16,0)</f>
        <v>0</v>
      </c>
    </row>
    <row r="17" spans="1:93" s="41" customFormat="1" ht="27" thickBot="1">
      <c r="A17" s="102"/>
      <c r="B17" s="71">
        <v>2</v>
      </c>
      <c r="C17" s="114" t="s">
        <v>137</v>
      </c>
      <c r="D17" s="34" t="s">
        <v>92</v>
      </c>
      <c r="E17" s="128" t="s">
        <v>125</v>
      </c>
      <c r="F17" s="68">
        <f>Eingabe!E7</f>
        <v>16.4</v>
      </c>
      <c r="G17" s="65">
        <f>Eingabe!F7</f>
        <v>10</v>
      </c>
      <c r="H17" s="64">
        <f>Eingabe!G7</f>
        <v>22</v>
      </c>
      <c r="I17" s="139">
        <f>Eingabe!H7</f>
        <v>9</v>
      </c>
      <c r="J17" s="65">
        <f>Eingabe!I7</f>
        <v>17</v>
      </c>
      <c r="K17" s="64">
        <f>Eingabe!J7</f>
        <v>24</v>
      </c>
      <c r="L17" s="65">
        <f>Eingabe!K7</f>
        <v>0</v>
      </c>
      <c r="M17" s="74">
        <f>Eingabe!L7</f>
        <v>82</v>
      </c>
      <c r="N17" s="74">
        <f t="shared" si="16"/>
        <v>73</v>
      </c>
      <c r="O17" s="158">
        <v>9</v>
      </c>
      <c r="P17" s="101"/>
      <c r="Q17" s="101"/>
      <c r="R17" s="175" t="s">
        <v>96</v>
      </c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01"/>
      <c r="AD17" s="109"/>
      <c r="AE17" s="45" t="s">
        <v>21</v>
      </c>
      <c r="AF17" s="34" t="s">
        <v>92</v>
      </c>
      <c r="AG17" s="34" t="str">
        <f>Eingabe!D7</f>
        <v>Nissan R89</v>
      </c>
      <c r="AH17" s="65">
        <v>5</v>
      </c>
      <c r="AI17" s="35">
        <v>92.38</v>
      </c>
      <c r="AJ17" s="35">
        <f t="shared" si="5"/>
        <v>71.99000000000001</v>
      </c>
      <c r="AK17" s="36">
        <v>164.37</v>
      </c>
      <c r="AL17" s="37">
        <f t="shared" si="6"/>
        <v>13.6975</v>
      </c>
      <c r="AM17" s="38">
        <f>Eingabe!H7</f>
        <v>9</v>
      </c>
      <c r="AN17" s="39">
        <f t="shared" si="11"/>
        <v>29.340000000000003</v>
      </c>
      <c r="AO17" s="49">
        <f t="shared" si="13"/>
        <v>0.8199999999999932</v>
      </c>
      <c r="AP17" s="110"/>
      <c r="AQ17" s="111"/>
      <c r="AR17" s="45" t="s">
        <v>21</v>
      </c>
      <c r="AS17" s="34" t="s">
        <v>94</v>
      </c>
      <c r="AT17" s="34" t="str">
        <f>Eingabe!D11</f>
        <v>Jaguar XJR-8</v>
      </c>
      <c r="AU17" s="65">
        <v>19</v>
      </c>
      <c r="AV17" s="35">
        <v>88.51</v>
      </c>
      <c r="AW17" s="35">
        <f t="shared" si="7"/>
        <v>89.08</v>
      </c>
      <c r="AX17" s="36">
        <v>177.59</v>
      </c>
      <c r="AY17" s="37">
        <f t="shared" si="8"/>
        <v>14.799166666666666</v>
      </c>
      <c r="AZ17" s="38">
        <f>Eingabe!J11</f>
        <v>9</v>
      </c>
      <c r="BA17" s="39">
        <f t="shared" si="14"/>
        <v>14.379999999999995</v>
      </c>
      <c r="BB17" s="49">
        <f t="shared" si="15"/>
        <v>2.9199999999999875</v>
      </c>
      <c r="BC17" s="101"/>
      <c r="BD17" s="102"/>
      <c r="BE17" s="102"/>
      <c r="BF17" s="102"/>
      <c r="BG17" s="102"/>
      <c r="BH17" s="102"/>
      <c r="BL17" s="83">
        <f>IF(T17='Slot Angels'!$BL$1,'Slot Angels'!Z17,0)</f>
        <v>0</v>
      </c>
      <c r="BM17" s="84">
        <f>IF(T17='Slot Angels'!$BM$1,'Slot Angels'!Z17,0)</f>
        <v>0</v>
      </c>
      <c r="BN17" s="84">
        <f>IF(T17='Slot Angels'!$BN$1,'Slot Angels'!Z17,0)</f>
        <v>0</v>
      </c>
      <c r="BO17" s="84">
        <f>IF(T17='Slot Angels'!$BO$1,'Slot Angels'!Z17,0)</f>
        <v>0</v>
      </c>
      <c r="BP17" s="84">
        <f>IF(T17='Slot Angels'!$BP$1,'Slot Angels'!Z17,0)</f>
        <v>0</v>
      </c>
      <c r="BQ17" s="84">
        <f>IF(T17='Slot Angels'!$BQ$1,'Slot Angels'!Z17,0)</f>
        <v>0</v>
      </c>
      <c r="BR17" s="84">
        <f>IF(T17='Slot Angels'!$BR$1,'Slot Angels'!Z17,0)</f>
        <v>0</v>
      </c>
      <c r="BS17" s="84">
        <f>IF(T17='Slot Angels'!$BS$1,'Slot Angels'!Z17,0)</f>
        <v>0</v>
      </c>
      <c r="BT17" s="84">
        <f>IF(T17='Slot Angels'!$BT$1,'Slot Angels'!Z17,0)</f>
        <v>0</v>
      </c>
      <c r="BU17" s="85">
        <f>IF(T17='Slot Angels'!$BU$1,'Slot Angels'!Z17,0)</f>
        <v>0</v>
      </c>
      <c r="BV17" s="78">
        <f>IF(AG17='Slot Angels'!$BV$1,'Slot Angels'!AM17,0)</f>
        <v>9</v>
      </c>
      <c r="BW17" s="77">
        <f>IF(AG17='Slot Angels'!$BW$1,'Slot Angels'!AM17,0)</f>
        <v>0</v>
      </c>
      <c r="BX17" s="77">
        <f>IF(AG17='Slot Angels'!$BX$1,'Slot Angels'!AM17,0)</f>
        <v>0</v>
      </c>
      <c r="BY17" s="77">
        <f>IF(AG17='Slot Angels'!$BY$1,'Slot Angels'!AM17,0)</f>
        <v>0</v>
      </c>
      <c r="BZ17" s="77">
        <f>IF(AG17='Slot Angels'!$BZ$1,'Slot Angels'!AM17,0)</f>
        <v>0</v>
      </c>
      <c r="CA17" s="77">
        <f>IF(AG17='Slot Angels'!$CA$1,'Slot Angels'!AM17,0)</f>
        <v>0</v>
      </c>
      <c r="CB17" s="77">
        <f>IF(AG17='Slot Angels'!$CB$1,'Slot Angels'!AM17,0)</f>
        <v>0</v>
      </c>
      <c r="CC17" s="77">
        <f>IF(AG17='Slot Angels'!$CC$1,'Slot Angels'!AM17,0)</f>
        <v>0</v>
      </c>
      <c r="CD17" s="77">
        <f>IF(AG17='Slot Angels'!$CD$1,'Slot Angels'!AM17,0)</f>
        <v>0</v>
      </c>
      <c r="CE17" s="79">
        <f>IF(AG17='Slot Angels'!$CE$1,'Slot Angels'!AM17,0)</f>
        <v>0</v>
      </c>
      <c r="CF17" s="78">
        <f>IF(AT17='Slot Angels'!$CF$1,'Slot Angels'!AZ17,0)</f>
        <v>0</v>
      </c>
      <c r="CG17" s="77">
        <f>IF(AT17='Slot Angels'!$CG$1,'Slot Angels'!AZ17,0)</f>
        <v>9</v>
      </c>
      <c r="CH17" s="77">
        <f>IF(AT17='Slot Angels'!$CH$1,'Slot Angels'!AZ17,0)</f>
        <v>0</v>
      </c>
      <c r="CI17" s="77">
        <f>IF(AT17='Slot Angels'!$CI$1,'Slot Angels'!AZ17,0)</f>
        <v>0</v>
      </c>
      <c r="CJ17" s="77">
        <f>IF(AT17='Slot Angels'!$CJ$1,'Slot Angels'!AZ17,0)</f>
        <v>0</v>
      </c>
      <c r="CK17" s="77">
        <f>IF(AT17='Slot Angels'!$CK$1,'Slot Angels'!AZ17,0)</f>
        <v>0</v>
      </c>
      <c r="CL17" s="77">
        <f>IF(AT17='Slot Angels'!$CL$1,'Slot Angels'!AZ17,0)</f>
        <v>0</v>
      </c>
      <c r="CM17" s="77">
        <f>IF(AT17='Slot Angels'!$CM$1,'Slot Angels'!AZ17,0)</f>
        <v>0</v>
      </c>
      <c r="CN17" s="77">
        <f>IF(AT17='Slot Angels'!$CN$1,'Slot Angels'!AZ17,0)</f>
        <v>0</v>
      </c>
      <c r="CO17" s="79">
        <f>IF(AT17='Slot Angels'!$CO$1,'Slot Angels'!AZ17,0)</f>
        <v>0</v>
      </c>
    </row>
    <row r="18" spans="1:93" s="43" customFormat="1" ht="26.25">
      <c r="A18" s="101"/>
      <c r="B18" s="72">
        <v>3</v>
      </c>
      <c r="C18" s="116" t="s">
        <v>121</v>
      </c>
      <c r="D18" s="40" t="s">
        <v>64</v>
      </c>
      <c r="E18" s="129" t="s">
        <v>124</v>
      </c>
      <c r="F18" s="68">
        <f>Eingabe!E4</f>
        <v>16.8</v>
      </c>
      <c r="G18" s="64">
        <f>Eingabe!F4</f>
        <v>20</v>
      </c>
      <c r="H18" s="139">
        <f>Eingabe!G4</f>
        <v>11</v>
      </c>
      <c r="I18" s="65">
        <f>Eingabe!H4</f>
        <v>13</v>
      </c>
      <c r="J18" s="64">
        <f>Eingabe!I4</f>
        <v>25</v>
      </c>
      <c r="K18" s="65">
        <f>Eingabe!J4</f>
        <v>15</v>
      </c>
      <c r="L18" s="65">
        <f>Eingabe!K4</f>
        <v>0</v>
      </c>
      <c r="M18" s="74">
        <f>Eingabe!L4</f>
        <v>84</v>
      </c>
      <c r="N18" s="74">
        <f t="shared" si="16"/>
        <v>73</v>
      </c>
      <c r="O18" s="158">
        <v>11</v>
      </c>
      <c r="P18" s="101"/>
      <c r="Q18" s="101"/>
      <c r="R18" s="112"/>
      <c r="S18" s="113"/>
      <c r="T18" s="113"/>
      <c r="U18" s="113"/>
      <c r="V18" s="112"/>
      <c r="W18" s="113"/>
      <c r="X18" s="112"/>
      <c r="Y18" s="113"/>
      <c r="Z18" s="112"/>
      <c r="AA18" s="109"/>
      <c r="AB18" s="109"/>
      <c r="AC18" s="101"/>
      <c r="AD18" s="109"/>
      <c r="AE18" s="45" t="s">
        <v>22</v>
      </c>
      <c r="AF18" s="40" t="s">
        <v>61</v>
      </c>
      <c r="AG18" s="34" t="str">
        <f>Eingabe!D13</f>
        <v>Porsche 962</v>
      </c>
      <c r="AH18" s="65">
        <v>10</v>
      </c>
      <c r="AI18" s="35">
        <v>68.85</v>
      </c>
      <c r="AJ18" s="35">
        <f t="shared" si="5"/>
        <v>92.67000000000002</v>
      </c>
      <c r="AK18" s="36">
        <v>161.52</v>
      </c>
      <c r="AL18" s="37">
        <f t="shared" si="6"/>
        <v>13.46</v>
      </c>
      <c r="AM18" s="38">
        <f>Eingabe!H13</f>
        <v>8</v>
      </c>
      <c r="AN18" s="39">
        <f t="shared" si="11"/>
        <v>32.19</v>
      </c>
      <c r="AO18" s="49">
        <f t="shared" si="13"/>
        <v>2.8499999999999943</v>
      </c>
      <c r="AP18" s="110"/>
      <c r="AQ18" s="111"/>
      <c r="AR18" s="45" t="s">
        <v>22</v>
      </c>
      <c r="AS18" s="34" t="s">
        <v>132</v>
      </c>
      <c r="AT18" s="34" t="str">
        <f>Eingabe!D50</f>
        <v>Porsche 962</v>
      </c>
      <c r="AU18" s="65">
        <v>12</v>
      </c>
      <c r="AV18" s="35">
        <v>89.13</v>
      </c>
      <c r="AW18" s="35">
        <f t="shared" si="7"/>
        <v>87.61000000000001</v>
      </c>
      <c r="AX18" s="36">
        <v>176.74</v>
      </c>
      <c r="AY18" s="37">
        <f t="shared" si="8"/>
        <v>14.728333333333333</v>
      </c>
      <c r="AZ18" s="38">
        <f>Eingabe!J50</f>
        <v>8</v>
      </c>
      <c r="BA18" s="39">
        <f t="shared" si="14"/>
        <v>15.22999999999999</v>
      </c>
      <c r="BB18" s="49">
        <f t="shared" si="15"/>
        <v>0.8499999999999943</v>
      </c>
      <c r="BC18" s="101"/>
      <c r="BD18" s="101"/>
      <c r="BE18" s="101"/>
      <c r="BF18" s="101"/>
      <c r="BG18" s="101"/>
      <c r="BH18" s="101"/>
      <c r="BL18" s="83">
        <f>IF(T18='Slot Angels'!$BL$1,'Slot Angels'!Z18,0)</f>
        <v>0</v>
      </c>
      <c r="BM18" s="84">
        <f>IF(T18='Slot Angels'!$BM$1,'Slot Angels'!Z18,0)</f>
        <v>0</v>
      </c>
      <c r="BN18" s="84">
        <f>IF(T18='Slot Angels'!$BN$1,'Slot Angels'!Z18,0)</f>
        <v>0</v>
      </c>
      <c r="BO18" s="84">
        <f>IF(T18='Slot Angels'!$BO$1,'Slot Angels'!Z18,0)</f>
        <v>0</v>
      </c>
      <c r="BP18" s="84">
        <f>IF(T18='Slot Angels'!$BP$1,'Slot Angels'!Z18,0)</f>
        <v>0</v>
      </c>
      <c r="BQ18" s="84">
        <f>IF(T18='Slot Angels'!$BQ$1,'Slot Angels'!Z18,0)</f>
        <v>0</v>
      </c>
      <c r="BR18" s="84">
        <f>IF(T18='Slot Angels'!$BR$1,'Slot Angels'!Z18,0)</f>
        <v>0</v>
      </c>
      <c r="BS18" s="84">
        <f>IF(T18='Slot Angels'!$BS$1,'Slot Angels'!Z18,0)</f>
        <v>0</v>
      </c>
      <c r="BT18" s="84">
        <f>IF(T18='Slot Angels'!$BT$1,'Slot Angels'!Z18,0)</f>
        <v>0</v>
      </c>
      <c r="BU18" s="85">
        <f>IF(T18='Slot Angels'!$BU$1,'Slot Angels'!Z18,0)</f>
        <v>0</v>
      </c>
      <c r="BV18" s="78">
        <f>IF(AG18='Slot Angels'!$BV$1,'Slot Angels'!AM18,0)</f>
        <v>0</v>
      </c>
      <c r="BW18" s="77">
        <f>IF(AG18='Slot Angels'!$BW$1,'Slot Angels'!AM18,0)</f>
        <v>0</v>
      </c>
      <c r="BX18" s="77">
        <f>IF(AG18='Slot Angels'!$BX$1,'Slot Angels'!AM18,0)</f>
        <v>0</v>
      </c>
      <c r="BY18" s="77">
        <f>IF(AG18='Slot Angels'!$BY$1,'Slot Angels'!AM18,0)</f>
        <v>8</v>
      </c>
      <c r="BZ18" s="77">
        <f>IF(AG18='Slot Angels'!$BZ$1,'Slot Angels'!AM18,0)</f>
        <v>0</v>
      </c>
      <c r="CA18" s="77">
        <f>IF(AG18='Slot Angels'!$CA$1,'Slot Angels'!AM18,0)</f>
        <v>0</v>
      </c>
      <c r="CB18" s="77">
        <f>IF(AG18='Slot Angels'!$CB$1,'Slot Angels'!AM18,0)</f>
        <v>0</v>
      </c>
      <c r="CC18" s="77">
        <f>IF(AG18='Slot Angels'!$CC$1,'Slot Angels'!AM18,0)</f>
        <v>0</v>
      </c>
      <c r="CD18" s="77">
        <f>IF(AG18='Slot Angels'!$CD$1,'Slot Angels'!AM18,0)</f>
        <v>0</v>
      </c>
      <c r="CE18" s="79">
        <f>IF(AG18='Slot Angels'!$CE$1,'Slot Angels'!AM18,0)</f>
        <v>0</v>
      </c>
      <c r="CF18" s="78">
        <f>IF(AT18='Slot Angels'!$CF$1,'Slot Angels'!AZ18,0)</f>
        <v>0</v>
      </c>
      <c r="CG18" s="77">
        <f>IF(AT18='Slot Angels'!$CG$1,'Slot Angels'!AZ18,0)</f>
        <v>0</v>
      </c>
      <c r="CH18" s="77">
        <f>IF(AT18='Slot Angels'!$CH$1,'Slot Angels'!AZ18,0)</f>
        <v>0</v>
      </c>
      <c r="CI18" s="77">
        <f>IF(AT18='Slot Angels'!$CI$1,'Slot Angels'!AZ18,0)</f>
        <v>8</v>
      </c>
      <c r="CJ18" s="77">
        <f>IF(AT18='Slot Angels'!$CJ$1,'Slot Angels'!AZ18,0)</f>
        <v>0</v>
      </c>
      <c r="CK18" s="77">
        <f>IF(AT18='Slot Angels'!$CK$1,'Slot Angels'!AZ18,0)</f>
        <v>0</v>
      </c>
      <c r="CL18" s="77">
        <f>IF(AT18='Slot Angels'!$CL$1,'Slot Angels'!AZ18,0)</f>
        <v>0</v>
      </c>
      <c r="CM18" s="77">
        <f>IF(AT18='Slot Angels'!$CM$1,'Slot Angels'!AZ18,0)</f>
        <v>0</v>
      </c>
      <c r="CN18" s="77">
        <f>IF(AT18='Slot Angels'!$CN$1,'Slot Angels'!AZ18,0)</f>
        <v>0</v>
      </c>
      <c r="CO18" s="79">
        <f>IF(AT18='Slot Angels'!$CO$1,'Slot Angels'!AZ18,0)</f>
        <v>0</v>
      </c>
    </row>
    <row r="19" spans="1:93" s="43" customFormat="1" ht="26.25">
      <c r="A19" s="101"/>
      <c r="B19" s="69">
        <v>4</v>
      </c>
      <c r="C19" s="115" t="s">
        <v>103</v>
      </c>
      <c r="D19" s="34" t="s">
        <v>95</v>
      </c>
      <c r="E19" s="129" t="s">
        <v>124</v>
      </c>
      <c r="F19" s="68">
        <f>Eingabe!E5</f>
        <v>14.4</v>
      </c>
      <c r="G19" s="139">
        <f>Eingabe!F5</f>
        <v>9</v>
      </c>
      <c r="H19" s="65">
        <f>Eingabe!G5</f>
        <v>14</v>
      </c>
      <c r="I19" s="66">
        <f>Eingabe!H5</f>
        <v>19</v>
      </c>
      <c r="J19" s="65">
        <f>Eingabe!I5</f>
        <v>11</v>
      </c>
      <c r="K19" s="66">
        <f>Eingabe!J5</f>
        <v>19</v>
      </c>
      <c r="L19" s="65">
        <f>Eingabe!K5</f>
        <v>0</v>
      </c>
      <c r="M19" s="74">
        <f>Eingabe!L5</f>
        <v>72</v>
      </c>
      <c r="N19" s="74">
        <f t="shared" si="16"/>
        <v>63</v>
      </c>
      <c r="O19" s="158">
        <v>9</v>
      </c>
      <c r="P19" s="106"/>
      <c r="Q19" s="106"/>
      <c r="R19" s="108"/>
      <c r="S19" s="118"/>
      <c r="T19" s="191"/>
      <c r="U19" s="192"/>
      <c r="V19" s="119" t="s">
        <v>113</v>
      </c>
      <c r="W19" s="99"/>
      <c r="X19" s="108"/>
      <c r="Y19" s="108"/>
      <c r="Z19" s="108"/>
      <c r="AA19" s="101"/>
      <c r="AB19" s="101"/>
      <c r="AC19" s="106"/>
      <c r="AD19" s="109"/>
      <c r="AE19" s="45" t="s">
        <v>23</v>
      </c>
      <c r="AF19" s="34" t="s">
        <v>122</v>
      </c>
      <c r="AG19" s="34" t="str">
        <f>Eingabe!D18</f>
        <v>Jaguar XJR-8</v>
      </c>
      <c r="AH19" s="65">
        <v>3</v>
      </c>
      <c r="AI19" s="35">
        <v>78.74</v>
      </c>
      <c r="AJ19" s="35">
        <f t="shared" si="5"/>
        <v>82.03000000000002</v>
      </c>
      <c r="AK19" s="36">
        <v>160.77</v>
      </c>
      <c r="AL19" s="37">
        <f t="shared" si="6"/>
        <v>13.3975</v>
      </c>
      <c r="AM19" s="38">
        <f>Eingabe!H18</f>
        <v>7</v>
      </c>
      <c r="AN19" s="39">
        <f t="shared" si="11"/>
        <v>32.94</v>
      </c>
      <c r="AO19" s="49">
        <f t="shared" si="13"/>
        <v>0.75</v>
      </c>
      <c r="AP19" s="110"/>
      <c r="AQ19" s="111"/>
      <c r="AR19" s="45" t="s">
        <v>23</v>
      </c>
      <c r="AS19" s="34" t="s">
        <v>136</v>
      </c>
      <c r="AT19" s="34" t="s">
        <v>127</v>
      </c>
      <c r="AU19" s="65">
        <v>2</v>
      </c>
      <c r="AV19" s="35">
        <v>80.86</v>
      </c>
      <c r="AW19" s="35">
        <f t="shared" si="7"/>
        <v>83.47000000000001</v>
      </c>
      <c r="AX19" s="36">
        <v>164.33</v>
      </c>
      <c r="AY19" s="37">
        <f t="shared" si="8"/>
        <v>13.694166666666668</v>
      </c>
      <c r="AZ19" s="38">
        <f>Eingabe!J51</f>
        <v>7</v>
      </c>
      <c r="BA19" s="39">
        <f t="shared" si="14"/>
        <v>27.639999999999986</v>
      </c>
      <c r="BB19" s="49">
        <f t="shared" si="15"/>
        <v>12.409999999999997</v>
      </c>
      <c r="BC19" s="101"/>
      <c r="BD19" s="101"/>
      <c r="BE19" s="101"/>
      <c r="BF19" s="101"/>
      <c r="BG19" s="101"/>
      <c r="BH19" s="101"/>
      <c r="BL19" s="83">
        <f>IF(T19='Slot Angels'!$BL$1,'Slot Angels'!Z19,0)</f>
        <v>0</v>
      </c>
      <c r="BM19" s="84">
        <f>IF(T19='Slot Angels'!$BM$1,'Slot Angels'!Z19,0)</f>
        <v>0</v>
      </c>
      <c r="BN19" s="84">
        <f>IF(T19='Slot Angels'!$BN$1,'Slot Angels'!Z19,0)</f>
        <v>0</v>
      </c>
      <c r="BO19" s="84">
        <f>IF(T19='Slot Angels'!$BO$1,'Slot Angels'!Z19,0)</f>
        <v>0</v>
      </c>
      <c r="BP19" s="84">
        <f>IF(T19='Slot Angels'!$BP$1,'Slot Angels'!Z19,0)</f>
        <v>0</v>
      </c>
      <c r="BQ19" s="84">
        <f>IF(T19='Slot Angels'!$BQ$1,'Slot Angels'!Z19,0)</f>
        <v>0</v>
      </c>
      <c r="BR19" s="84">
        <f>IF(T19='Slot Angels'!$BR$1,'Slot Angels'!Z19,0)</f>
        <v>0</v>
      </c>
      <c r="BS19" s="84">
        <f>IF(T19='Slot Angels'!$BS$1,'Slot Angels'!Z19,0)</f>
        <v>0</v>
      </c>
      <c r="BT19" s="84">
        <f>IF(T19='Slot Angels'!$BT$1,'Slot Angels'!Z19,0)</f>
        <v>0</v>
      </c>
      <c r="BU19" s="85">
        <f>IF(T19='Slot Angels'!$BU$1,'Slot Angels'!Z19,0)</f>
        <v>0</v>
      </c>
      <c r="BV19" s="78">
        <f>IF(AG19='Slot Angels'!$BV$1,'Slot Angels'!AM19,0)</f>
        <v>0</v>
      </c>
      <c r="BW19" s="77">
        <f>IF(AG19='Slot Angels'!$BW$1,'Slot Angels'!AM19,0)</f>
        <v>7</v>
      </c>
      <c r="BX19" s="77">
        <f>IF(AG19='Slot Angels'!$BX$1,'Slot Angels'!AM19,0)</f>
        <v>0</v>
      </c>
      <c r="BY19" s="77">
        <f>IF(AG19='Slot Angels'!$BY$1,'Slot Angels'!AM19,0)</f>
        <v>0</v>
      </c>
      <c r="BZ19" s="77">
        <f>IF(AG19='Slot Angels'!$BZ$1,'Slot Angels'!AM19,0)</f>
        <v>0</v>
      </c>
      <c r="CA19" s="77">
        <f>IF(AG19='Slot Angels'!$CA$1,'Slot Angels'!AM19,0)</f>
        <v>0</v>
      </c>
      <c r="CB19" s="77">
        <f>IF(AG19='Slot Angels'!$CB$1,'Slot Angels'!AM19,0)</f>
        <v>0</v>
      </c>
      <c r="CC19" s="77">
        <f>IF(AG19='Slot Angels'!$CC$1,'Slot Angels'!AM19,0)</f>
        <v>0</v>
      </c>
      <c r="CD19" s="77">
        <f>IF(AG19='Slot Angels'!$CD$1,'Slot Angels'!AM19,0)</f>
        <v>0</v>
      </c>
      <c r="CE19" s="79">
        <f>IF(AG19='Slot Angels'!$CE$1,'Slot Angels'!AM19,0)</f>
        <v>0</v>
      </c>
      <c r="CF19" s="78">
        <f>IF(AT19='Slot Angels'!$CF$1,'Slot Angels'!AZ19,0)</f>
        <v>0</v>
      </c>
      <c r="CG19" s="77">
        <f>IF(AT19='Slot Angels'!$CG$1,'Slot Angels'!AZ19,0)</f>
        <v>0</v>
      </c>
      <c r="CH19" s="77">
        <f>IF(AT19='Slot Angels'!$CH$1,'Slot Angels'!AZ19,0)</f>
        <v>0</v>
      </c>
      <c r="CI19" s="77">
        <f>IF(AT19='Slot Angels'!$CI$1,'Slot Angels'!AZ19,0)</f>
        <v>0</v>
      </c>
      <c r="CJ19" s="77">
        <f>IF(AT19='Slot Angels'!$CJ$1,'Slot Angels'!AZ19,0)</f>
        <v>7</v>
      </c>
      <c r="CK19" s="77">
        <f>IF(AT19='Slot Angels'!$CK$1,'Slot Angels'!AZ19,0)</f>
        <v>0</v>
      </c>
      <c r="CL19" s="77">
        <f>IF(AT19='Slot Angels'!$CL$1,'Slot Angels'!AZ19,0)</f>
        <v>0</v>
      </c>
      <c r="CM19" s="77">
        <f>IF(AT19='Slot Angels'!$CM$1,'Slot Angels'!AZ19,0)</f>
        <v>0</v>
      </c>
      <c r="CN19" s="77">
        <f>IF(AT19='Slot Angels'!$CN$1,'Slot Angels'!AZ19,0)</f>
        <v>0</v>
      </c>
      <c r="CO19" s="79">
        <f>IF(AT19='Slot Angels'!$CO$1,'Slot Angels'!AZ19,0)</f>
        <v>0</v>
      </c>
    </row>
    <row r="20" spans="1:93" s="43" customFormat="1" ht="27" thickBot="1">
      <c r="A20" s="101"/>
      <c r="B20" s="69">
        <v>5</v>
      </c>
      <c r="C20" s="115" t="s">
        <v>103</v>
      </c>
      <c r="D20" s="34" t="s">
        <v>91</v>
      </c>
      <c r="E20" s="129" t="s">
        <v>124</v>
      </c>
      <c r="F20" s="68">
        <f>Eingabe!E8</f>
        <v>13</v>
      </c>
      <c r="G20" s="139">
        <f>Eingabe!F8</f>
        <v>7</v>
      </c>
      <c r="H20" s="65">
        <f>Eingabe!G8</f>
        <v>12</v>
      </c>
      <c r="I20" s="65">
        <f>Eingabe!H8</f>
        <v>16</v>
      </c>
      <c r="J20" s="65">
        <f>Eingabe!I8</f>
        <v>14</v>
      </c>
      <c r="K20" s="65">
        <f>Eingabe!J8</f>
        <v>16</v>
      </c>
      <c r="L20" s="65">
        <f>Eingabe!K8</f>
        <v>0</v>
      </c>
      <c r="M20" s="74">
        <f>Eingabe!L8</f>
        <v>65</v>
      </c>
      <c r="N20" s="74">
        <f t="shared" si="16"/>
        <v>58</v>
      </c>
      <c r="O20" s="158">
        <v>7</v>
      </c>
      <c r="P20" s="106"/>
      <c r="Q20" s="106"/>
      <c r="R20" s="108"/>
      <c r="S20" s="108"/>
      <c r="T20" s="108"/>
      <c r="U20" s="108"/>
      <c r="V20" s="108"/>
      <c r="W20" s="108"/>
      <c r="X20" s="108"/>
      <c r="Y20" s="108"/>
      <c r="Z20" s="108"/>
      <c r="AA20" s="101"/>
      <c r="AB20" s="101"/>
      <c r="AC20" s="106"/>
      <c r="AD20" s="109"/>
      <c r="AE20" s="45" t="s">
        <v>24</v>
      </c>
      <c r="AF20" s="34" t="s">
        <v>131</v>
      </c>
      <c r="AG20" s="34" t="str">
        <f>Eingabe!D14</f>
        <v>Porsche 962</v>
      </c>
      <c r="AH20" s="65">
        <v>4</v>
      </c>
      <c r="AI20" s="35">
        <v>59.97</v>
      </c>
      <c r="AJ20" s="35">
        <f t="shared" si="5"/>
        <v>90.78</v>
      </c>
      <c r="AK20" s="36">
        <v>150.75</v>
      </c>
      <c r="AL20" s="37">
        <f t="shared" si="6"/>
        <v>12.5625</v>
      </c>
      <c r="AM20" s="38">
        <f>Eingabe!H14</f>
        <v>1</v>
      </c>
      <c r="AN20" s="39">
        <f t="shared" si="11"/>
        <v>42.96000000000001</v>
      </c>
      <c r="AO20" s="49">
        <f t="shared" si="13"/>
        <v>10.02000000000001</v>
      </c>
      <c r="AP20" s="110"/>
      <c r="AQ20" s="111"/>
      <c r="AR20" s="45" t="s">
        <v>24</v>
      </c>
      <c r="AS20" s="34" t="s">
        <v>122</v>
      </c>
      <c r="AT20" s="34" t="str">
        <f>Eingabe!D18</f>
        <v>Jaguar XJR-8</v>
      </c>
      <c r="AU20" s="65">
        <v>4</v>
      </c>
      <c r="AV20" s="35">
        <v>80.76</v>
      </c>
      <c r="AW20" s="35">
        <f t="shared" si="7"/>
        <v>83.02999999999999</v>
      </c>
      <c r="AX20" s="36">
        <v>163.79</v>
      </c>
      <c r="AY20" s="37">
        <f t="shared" si="8"/>
        <v>13.649166666666666</v>
      </c>
      <c r="AZ20" s="38">
        <f>Eingabe!J18</f>
        <v>1</v>
      </c>
      <c r="BA20" s="39">
        <f t="shared" si="14"/>
        <v>28.180000000000007</v>
      </c>
      <c r="BB20" s="49">
        <f t="shared" si="15"/>
        <v>0.5400000000000205</v>
      </c>
      <c r="BC20" s="101"/>
      <c r="BD20" s="101"/>
      <c r="BE20" s="101"/>
      <c r="BF20" s="101"/>
      <c r="BG20" s="101"/>
      <c r="BH20" s="101"/>
      <c r="BL20" s="83">
        <f>IF(T20='Slot Angels'!$BL$1,'Slot Angels'!Z20,0)</f>
        <v>0</v>
      </c>
      <c r="BM20" s="84">
        <f>IF(T20='Slot Angels'!$BM$1,'Slot Angels'!Z20,0)</f>
        <v>0</v>
      </c>
      <c r="BN20" s="84">
        <f>IF(T20='Slot Angels'!$BN$1,'Slot Angels'!Z20,0)</f>
        <v>0</v>
      </c>
      <c r="BO20" s="84">
        <f>IF(T20='Slot Angels'!$BO$1,'Slot Angels'!Z20,0)</f>
        <v>0</v>
      </c>
      <c r="BP20" s="84">
        <f>IF(T20='Slot Angels'!$BP$1,'Slot Angels'!Z20,0)</f>
        <v>0</v>
      </c>
      <c r="BQ20" s="84">
        <f>IF(T20='Slot Angels'!$BQ$1,'Slot Angels'!Z20,0)</f>
        <v>0</v>
      </c>
      <c r="BR20" s="84">
        <f>IF(T20='Slot Angels'!$BR$1,'Slot Angels'!Z20,0)</f>
        <v>0</v>
      </c>
      <c r="BS20" s="84">
        <f>IF(T20='Slot Angels'!$BS$1,'Slot Angels'!Z20,0)</f>
        <v>0</v>
      </c>
      <c r="BT20" s="84">
        <f>IF(T20='Slot Angels'!$BT$1,'Slot Angels'!Z20,0)</f>
        <v>0</v>
      </c>
      <c r="BU20" s="85">
        <f>IF(T20='Slot Angels'!$BU$1,'Slot Angels'!Z20,0)</f>
        <v>0</v>
      </c>
      <c r="BV20" s="78">
        <f>IF(AG20='Slot Angels'!$BV$1,'Slot Angels'!AM20,0)</f>
        <v>0</v>
      </c>
      <c r="BW20" s="77">
        <f>IF(AG20='Slot Angels'!$BW$1,'Slot Angels'!AM20,0)</f>
        <v>0</v>
      </c>
      <c r="BX20" s="77">
        <f>IF(AG20='Slot Angels'!$BX$1,'Slot Angels'!AM20,0)</f>
        <v>0</v>
      </c>
      <c r="BY20" s="77">
        <f>IF(AG20='Slot Angels'!$BY$1,'Slot Angels'!AM20,0)</f>
        <v>1</v>
      </c>
      <c r="BZ20" s="77">
        <f>IF(AG20='Slot Angels'!$BZ$1,'Slot Angels'!AM20,0)</f>
        <v>0</v>
      </c>
      <c r="CA20" s="77">
        <f>IF(AG20='Slot Angels'!$CA$1,'Slot Angels'!AM20,0)</f>
        <v>0</v>
      </c>
      <c r="CB20" s="77">
        <f>IF(AG20='Slot Angels'!$CB$1,'Slot Angels'!AM20,0)</f>
        <v>0</v>
      </c>
      <c r="CC20" s="77">
        <f>IF(AG20='Slot Angels'!$CC$1,'Slot Angels'!AM20,0)</f>
        <v>0</v>
      </c>
      <c r="CD20" s="77">
        <f>IF(AG20='Slot Angels'!$CD$1,'Slot Angels'!AM20,0)</f>
        <v>0</v>
      </c>
      <c r="CE20" s="79">
        <f>IF(AG20='Slot Angels'!$CE$1,'Slot Angels'!AM20,0)</f>
        <v>0</v>
      </c>
      <c r="CF20" s="78">
        <f>IF(AT20='Slot Angels'!$CF$1,'Slot Angels'!AZ20,0)</f>
        <v>0</v>
      </c>
      <c r="CG20" s="77">
        <f>IF(AT20='Slot Angels'!$CG$1,'Slot Angels'!AZ20,0)</f>
        <v>1</v>
      </c>
      <c r="CH20" s="77">
        <f>IF(AT20='Slot Angels'!$CH$1,'Slot Angels'!AZ20,0)</f>
        <v>0</v>
      </c>
      <c r="CI20" s="77">
        <f>IF(AT20='Slot Angels'!$CI$1,'Slot Angels'!AZ20,0)</f>
        <v>0</v>
      </c>
      <c r="CJ20" s="77">
        <f>IF(AT20='Slot Angels'!$CJ$1,'Slot Angels'!AZ20,0)</f>
        <v>0</v>
      </c>
      <c r="CK20" s="77">
        <f>IF(AT20='Slot Angels'!$CK$1,'Slot Angels'!AZ20,0)</f>
        <v>0</v>
      </c>
      <c r="CL20" s="77">
        <f>IF(AT20='Slot Angels'!$CL$1,'Slot Angels'!AZ20,0)</f>
        <v>0</v>
      </c>
      <c r="CM20" s="77">
        <f>IF(AT20='Slot Angels'!$CM$1,'Slot Angels'!AZ20,0)</f>
        <v>0</v>
      </c>
      <c r="CN20" s="77">
        <f>IF(AT20='Slot Angels'!$CN$1,'Slot Angels'!AZ20,0)</f>
        <v>0</v>
      </c>
      <c r="CO20" s="79">
        <f>IF(AT20='Slot Angels'!$CO$1,'Slot Angels'!AZ20,0)</f>
        <v>0</v>
      </c>
    </row>
    <row r="21" spans="1:93" s="43" customFormat="1" ht="27" thickBot="1">
      <c r="A21" s="101"/>
      <c r="B21" s="69">
        <v>6</v>
      </c>
      <c r="C21" s="115" t="s">
        <v>103</v>
      </c>
      <c r="D21" s="34" t="s">
        <v>114</v>
      </c>
      <c r="E21" s="129" t="s">
        <v>128</v>
      </c>
      <c r="F21" s="68">
        <f>Eingabe!E9</f>
        <v>12.8</v>
      </c>
      <c r="G21" s="65">
        <f>Eingabe!F9</f>
        <v>11</v>
      </c>
      <c r="H21" s="139">
        <f>Eingabe!G9</f>
        <v>10</v>
      </c>
      <c r="I21" s="65">
        <f>Eingabe!H9</f>
        <v>11</v>
      </c>
      <c r="J21" s="66">
        <f>Eingabe!I9</f>
        <v>20</v>
      </c>
      <c r="K21" s="65">
        <f>Eingabe!J9</f>
        <v>12</v>
      </c>
      <c r="L21" s="65">
        <f>Eingabe!K9</f>
        <v>0</v>
      </c>
      <c r="M21" s="74">
        <f>Eingabe!L9</f>
        <v>64</v>
      </c>
      <c r="N21" s="74">
        <f t="shared" si="16"/>
        <v>54</v>
      </c>
      <c r="O21" s="158">
        <v>10</v>
      </c>
      <c r="P21" s="101"/>
      <c r="Q21" s="101"/>
      <c r="R21" s="195">
        <f>Eingabe!$G$2</f>
        <v>41733</v>
      </c>
      <c r="S21" s="196"/>
      <c r="T21" s="196"/>
      <c r="U21" s="196"/>
      <c r="V21" s="195" t="s">
        <v>118</v>
      </c>
      <c r="W21" s="196"/>
      <c r="X21" s="196"/>
      <c r="Y21" s="196"/>
      <c r="Z21" s="196"/>
      <c r="AA21" s="196"/>
      <c r="AB21" s="199"/>
      <c r="AC21" s="101"/>
      <c r="AD21" s="109"/>
      <c r="AE21" s="175" t="s">
        <v>96</v>
      </c>
      <c r="AF21" s="176"/>
      <c r="AG21" s="176"/>
      <c r="AH21" s="176"/>
      <c r="AI21" s="176"/>
      <c r="AJ21" s="176"/>
      <c r="AK21" s="176"/>
      <c r="AL21" s="176"/>
      <c r="AM21" s="176"/>
      <c r="AN21" s="176"/>
      <c r="AO21" s="177"/>
      <c r="AP21" s="110"/>
      <c r="AQ21" s="111"/>
      <c r="AR21" s="175" t="s">
        <v>96</v>
      </c>
      <c r="AS21" s="176"/>
      <c r="AT21" s="176"/>
      <c r="AU21" s="176"/>
      <c r="AV21" s="176"/>
      <c r="AW21" s="176"/>
      <c r="AX21" s="176"/>
      <c r="AY21" s="176"/>
      <c r="AZ21" s="176"/>
      <c r="BA21" s="176"/>
      <c r="BB21" s="177"/>
      <c r="BC21" s="101"/>
      <c r="BD21" s="101"/>
      <c r="BE21" s="101"/>
      <c r="BF21" s="101"/>
      <c r="BG21" s="101"/>
      <c r="BH21" s="101"/>
      <c r="BL21" s="83">
        <f>IF(T21='Slot Angels'!$BL$1,'Slot Angels'!Z21,0)</f>
        <v>0</v>
      </c>
      <c r="BM21" s="84">
        <f>IF(T21='Slot Angels'!$BM$1,'Slot Angels'!Z21,0)</f>
        <v>0</v>
      </c>
      <c r="BN21" s="84">
        <f>IF(T21='Slot Angels'!$BN$1,'Slot Angels'!Z21,0)</f>
        <v>0</v>
      </c>
      <c r="BO21" s="84">
        <f>IF(T21='Slot Angels'!$BO$1,'Slot Angels'!Z21,0)</f>
        <v>0</v>
      </c>
      <c r="BP21" s="84">
        <f>IF(T21='Slot Angels'!$BP$1,'Slot Angels'!Z21,0)</f>
        <v>0</v>
      </c>
      <c r="BQ21" s="84">
        <f>IF(T21='Slot Angels'!$BQ$1,'Slot Angels'!Z21,0)</f>
        <v>0</v>
      </c>
      <c r="BR21" s="84">
        <f>IF(T21='Slot Angels'!$BR$1,'Slot Angels'!Z21,0)</f>
        <v>0</v>
      </c>
      <c r="BS21" s="84">
        <f>IF(T21='Slot Angels'!$BS$1,'Slot Angels'!Z21,0)</f>
        <v>0</v>
      </c>
      <c r="BT21" s="84">
        <f>IF(T21='Slot Angels'!$BT$1,'Slot Angels'!Z21,0)</f>
        <v>0</v>
      </c>
      <c r="BU21" s="85">
        <f>IF(T21='Slot Angels'!$BU$1,'Slot Angels'!Z21,0)</f>
        <v>0</v>
      </c>
      <c r="BV21" s="78">
        <f>IF(AG21='Slot Angels'!$BV$1,'Slot Angels'!AM21,0)</f>
        <v>0</v>
      </c>
      <c r="BW21" s="77">
        <f>IF(AG21='Slot Angels'!$BW$1,'Slot Angels'!AM21,0)</f>
        <v>0</v>
      </c>
      <c r="BX21" s="77">
        <f>IF(AG21='Slot Angels'!$BX$1,'Slot Angels'!AM21,0)</f>
        <v>0</v>
      </c>
      <c r="BY21" s="77">
        <f>IF(AG21='Slot Angels'!$BY$1,'Slot Angels'!AM21,0)</f>
        <v>0</v>
      </c>
      <c r="BZ21" s="77">
        <f>IF(AG21='Slot Angels'!$BZ$1,'Slot Angels'!AM21,0)</f>
        <v>0</v>
      </c>
      <c r="CA21" s="77">
        <f>IF(AG21='Slot Angels'!$CA$1,'Slot Angels'!AM21,0)</f>
        <v>0</v>
      </c>
      <c r="CB21" s="77">
        <f>IF(AG21='Slot Angels'!$CB$1,'Slot Angels'!AM21,0)</f>
        <v>0</v>
      </c>
      <c r="CC21" s="77">
        <f>IF(AG21='Slot Angels'!$CC$1,'Slot Angels'!AM21,0)</f>
        <v>0</v>
      </c>
      <c r="CD21" s="77">
        <f>IF(AG21='Slot Angels'!$CD$1,'Slot Angels'!AM21,0)</f>
        <v>0</v>
      </c>
      <c r="CE21" s="79">
        <f>IF(AG21='Slot Angels'!$CE$1,'Slot Angels'!AM21,0)</f>
        <v>0</v>
      </c>
      <c r="CF21" s="78">
        <f>IF(AT21='Slot Angels'!$CF$1,'Slot Angels'!AZ21,0)</f>
        <v>0</v>
      </c>
      <c r="CG21" s="77">
        <f>IF(AT21='Slot Angels'!$CG$1,'Slot Angels'!AZ21,0)</f>
        <v>0</v>
      </c>
      <c r="CH21" s="77">
        <f>IF(AT21='Slot Angels'!$CH$1,'Slot Angels'!AZ21,0)</f>
        <v>0</v>
      </c>
      <c r="CI21" s="77">
        <f>IF(AT21='Slot Angels'!$CI$1,'Slot Angels'!AZ21,0)</f>
        <v>0</v>
      </c>
      <c r="CJ21" s="77">
        <f>IF(AT21='Slot Angels'!$CJ$1,'Slot Angels'!AZ21,0)</f>
        <v>0</v>
      </c>
      <c r="CK21" s="77">
        <f>IF(AT21='Slot Angels'!$CK$1,'Slot Angels'!AZ21,0)</f>
        <v>0</v>
      </c>
      <c r="CL21" s="77">
        <f>IF(AT21='Slot Angels'!$CL$1,'Slot Angels'!AZ21,0)</f>
        <v>0</v>
      </c>
      <c r="CM21" s="77">
        <f>IF(AT21='Slot Angels'!$CM$1,'Slot Angels'!AZ21,0)</f>
        <v>0</v>
      </c>
      <c r="CN21" s="77">
        <f>IF(AT21='Slot Angels'!$CN$1,'Slot Angels'!AZ21,0)</f>
        <v>0</v>
      </c>
      <c r="CO21" s="79">
        <f>IF(AT21='Slot Angels'!$CO$1,'Slot Angels'!AZ21,0)</f>
        <v>0</v>
      </c>
    </row>
    <row r="22" spans="1:93" s="43" customFormat="1" ht="27" thickBot="1">
      <c r="A22" s="101"/>
      <c r="B22" s="69">
        <v>7</v>
      </c>
      <c r="C22" s="115" t="s">
        <v>103</v>
      </c>
      <c r="D22" s="40" t="s">
        <v>62</v>
      </c>
      <c r="E22" s="130" t="s">
        <v>126</v>
      </c>
      <c r="F22" s="68">
        <f>Eingabe!E6</f>
        <v>20.5</v>
      </c>
      <c r="G22" s="139">
        <f>Eingabe!F6</f>
        <v>0</v>
      </c>
      <c r="H22" s="66">
        <f>Eingabe!G6</f>
        <v>17</v>
      </c>
      <c r="I22" s="64">
        <f>Eingabe!H6</f>
        <v>24</v>
      </c>
      <c r="J22" s="65">
        <f>Eingabe!I6</f>
        <v>0</v>
      </c>
      <c r="K22" s="65">
        <f>Eingabe!J6</f>
        <v>0</v>
      </c>
      <c r="L22" s="65">
        <f>Eingabe!K6</f>
        <v>0</v>
      </c>
      <c r="M22" s="74">
        <f>Eingabe!L6</f>
        <v>41</v>
      </c>
      <c r="N22" s="74">
        <f t="shared" si="16"/>
        <v>41</v>
      </c>
      <c r="O22" s="158">
        <v>0</v>
      </c>
      <c r="P22" s="106"/>
      <c r="Q22" s="106"/>
      <c r="R22" s="197"/>
      <c r="S22" s="198"/>
      <c r="T22" s="198"/>
      <c r="U22" s="198"/>
      <c r="V22" s="197"/>
      <c r="W22" s="198"/>
      <c r="X22" s="198"/>
      <c r="Y22" s="198"/>
      <c r="Z22" s="198"/>
      <c r="AA22" s="198"/>
      <c r="AB22" s="200"/>
      <c r="AC22" s="106"/>
      <c r="AD22" s="109"/>
      <c r="AE22" s="112"/>
      <c r="AF22" s="113"/>
      <c r="AG22" s="113"/>
      <c r="AH22" s="113"/>
      <c r="AI22" s="112"/>
      <c r="AJ22" s="113"/>
      <c r="AK22" s="112"/>
      <c r="AL22" s="112"/>
      <c r="AM22" s="112"/>
      <c r="AN22" s="112"/>
      <c r="AO22" s="112"/>
      <c r="AP22" s="110"/>
      <c r="AQ22" s="111"/>
      <c r="AR22" s="112"/>
      <c r="AS22" s="113"/>
      <c r="AT22" s="113"/>
      <c r="AU22" s="113"/>
      <c r="AV22" s="112"/>
      <c r="AW22" s="113"/>
      <c r="AX22" s="112"/>
      <c r="AY22" s="112"/>
      <c r="AZ22" s="112"/>
      <c r="BA22" s="100"/>
      <c r="BB22" s="100"/>
      <c r="BC22" s="101"/>
      <c r="BD22" s="101"/>
      <c r="BE22" s="101"/>
      <c r="BF22" s="101"/>
      <c r="BG22" s="101"/>
      <c r="BH22" s="101"/>
      <c r="BL22" s="83">
        <f>IF(T22='Slot Angels'!$BL$1,'Slot Angels'!Z22,0)</f>
        <v>0</v>
      </c>
      <c r="BM22" s="84">
        <f>IF(T22='Slot Angels'!$BM$1,'Slot Angels'!Z22,0)</f>
        <v>0</v>
      </c>
      <c r="BN22" s="84">
        <f>IF(T22='Slot Angels'!$BN$1,'Slot Angels'!Z22,0)</f>
        <v>0</v>
      </c>
      <c r="BO22" s="84">
        <f>IF(T22='Slot Angels'!$BO$1,'Slot Angels'!Z22,0)</f>
        <v>0</v>
      </c>
      <c r="BP22" s="84">
        <f>IF(T22='Slot Angels'!$BP$1,'Slot Angels'!Z22,0)</f>
        <v>0</v>
      </c>
      <c r="BQ22" s="84">
        <f>IF(T22='Slot Angels'!$BQ$1,'Slot Angels'!Z22,0)</f>
        <v>0</v>
      </c>
      <c r="BR22" s="84">
        <f>IF(T22='Slot Angels'!$BR$1,'Slot Angels'!Z22,0)</f>
        <v>0</v>
      </c>
      <c r="BS22" s="84">
        <f>IF(T22='Slot Angels'!$BS$1,'Slot Angels'!Z22,0)</f>
        <v>0</v>
      </c>
      <c r="BT22" s="84">
        <f>IF(T22='Slot Angels'!$BT$1,'Slot Angels'!Z22,0)</f>
        <v>0</v>
      </c>
      <c r="BU22" s="85">
        <f>IF(T22='Slot Angels'!$BU$1,'Slot Angels'!Z22,0)</f>
        <v>0</v>
      </c>
      <c r="BV22" s="78">
        <f>IF(AG22='Slot Angels'!$BV$1,'Slot Angels'!AM22,0)</f>
        <v>0</v>
      </c>
      <c r="BW22" s="77">
        <f>IF(AG22='Slot Angels'!$BW$1,'Slot Angels'!AM22,0)</f>
        <v>0</v>
      </c>
      <c r="BX22" s="77">
        <f>IF(AG22='Slot Angels'!$BX$1,'Slot Angels'!AM22,0)</f>
        <v>0</v>
      </c>
      <c r="BY22" s="77">
        <f>IF(AG22='Slot Angels'!$BY$1,'Slot Angels'!AM22,0)</f>
        <v>0</v>
      </c>
      <c r="BZ22" s="77">
        <f>IF(AG22='Slot Angels'!$BZ$1,'Slot Angels'!AM22,0)</f>
        <v>0</v>
      </c>
      <c r="CA22" s="77">
        <f>IF(AG22='Slot Angels'!$CA$1,'Slot Angels'!AM22,0)</f>
        <v>0</v>
      </c>
      <c r="CB22" s="77">
        <f>IF(AG22='Slot Angels'!$CB$1,'Slot Angels'!AM22,0)</f>
        <v>0</v>
      </c>
      <c r="CC22" s="77">
        <f>IF(AG22='Slot Angels'!$CC$1,'Slot Angels'!AM22,0)</f>
        <v>0</v>
      </c>
      <c r="CD22" s="77">
        <f>IF(AG22='Slot Angels'!$CD$1,'Slot Angels'!AM22,0)</f>
        <v>0</v>
      </c>
      <c r="CE22" s="79">
        <f>IF(AG22='Slot Angels'!$CE$1,'Slot Angels'!AM22,0)</f>
        <v>0</v>
      </c>
      <c r="CF22" s="78">
        <f>IF(AT22='Slot Angels'!$CF$1,'Slot Angels'!AZ22,0)</f>
        <v>0</v>
      </c>
      <c r="CG22" s="77">
        <f>IF(AT22='Slot Angels'!$CG$1,'Slot Angels'!AZ22,0)</f>
        <v>0</v>
      </c>
      <c r="CH22" s="77">
        <f>IF(AT22='Slot Angels'!$CH$1,'Slot Angels'!AZ22,0)</f>
        <v>0</v>
      </c>
      <c r="CI22" s="77">
        <f>IF(AT22='Slot Angels'!$CI$1,'Slot Angels'!AZ22,0)</f>
        <v>0</v>
      </c>
      <c r="CJ22" s="77">
        <f>IF(AT22='Slot Angels'!$CJ$1,'Slot Angels'!AZ22,0)</f>
        <v>0</v>
      </c>
      <c r="CK22" s="77">
        <f>IF(AT22='Slot Angels'!$CK$1,'Slot Angels'!AZ22,0)</f>
        <v>0</v>
      </c>
      <c r="CL22" s="77">
        <f>IF(AT22='Slot Angels'!$CL$1,'Slot Angels'!AZ22,0)</f>
        <v>0</v>
      </c>
      <c r="CM22" s="77">
        <f>IF(AT22='Slot Angels'!$CM$1,'Slot Angels'!AZ22,0)</f>
        <v>0</v>
      </c>
      <c r="CN22" s="77">
        <f>IF(AT22='Slot Angels'!$CN$1,'Slot Angels'!AZ22,0)</f>
        <v>0</v>
      </c>
      <c r="CO22" s="79">
        <f>IF(AT22='Slot Angels'!$CO$1,'Slot Angels'!AZ22,0)</f>
        <v>0</v>
      </c>
    </row>
    <row r="23" spans="1:93" s="43" customFormat="1" ht="26.25">
      <c r="A23" s="101"/>
      <c r="B23" s="69">
        <v>8</v>
      </c>
      <c r="C23" s="115" t="s">
        <v>103</v>
      </c>
      <c r="D23" s="34" t="s">
        <v>90</v>
      </c>
      <c r="E23" s="129" t="s">
        <v>124</v>
      </c>
      <c r="F23" s="68">
        <f>Eingabe!E10</f>
        <v>13.333333333333334</v>
      </c>
      <c r="G23" s="65">
        <f>Eingabe!F10</f>
        <v>12</v>
      </c>
      <c r="H23" s="65">
        <f>Eingabe!G10</f>
        <v>13</v>
      </c>
      <c r="I23" s="139">
        <f>Eingabe!H10</f>
        <v>0</v>
      </c>
      <c r="J23" s="65">
        <f>Eingabe!I10</f>
        <v>15</v>
      </c>
      <c r="K23" s="65">
        <f>Eingabe!J10</f>
        <v>0</v>
      </c>
      <c r="L23" s="65">
        <f>Eingabe!K10</f>
        <v>0</v>
      </c>
      <c r="M23" s="74">
        <f>Eingabe!L10</f>
        <v>40</v>
      </c>
      <c r="N23" s="74">
        <f t="shared" si="16"/>
        <v>40</v>
      </c>
      <c r="O23" s="158">
        <v>0</v>
      </c>
      <c r="P23" s="106"/>
      <c r="Q23" s="106"/>
      <c r="R23" s="184" t="s">
        <v>0</v>
      </c>
      <c r="S23" s="178" t="s">
        <v>108</v>
      </c>
      <c r="T23" s="178" t="s">
        <v>111</v>
      </c>
      <c r="U23" s="180" t="s">
        <v>112</v>
      </c>
      <c r="V23" s="165" t="s">
        <v>8</v>
      </c>
      <c r="W23" s="165" t="s">
        <v>9</v>
      </c>
      <c r="X23" s="165" t="s">
        <v>10</v>
      </c>
      <c r="Y23" s="165" t="s">
        <v>107</v>
      </c>
      <c r="Z23" s="171" t="s">
        <v>7</v>
      </c>
      <c r="AA23" s="186" t="s">
        <v>102</v>
      </c>
      <c r="AB23" s="187"/>
      <c r="AC23" s="106"/>
      <c r="AD23" s="109"/>
      <c r="AE23" s="112"/>
      <c r="AF23" s="132" t="s">
        <v>130</v>
      </c>
      <c r="AG23" s="191">
        <v>14.228</v>
      </c>
      <c r="AH23" s="192"/>
      <c r="AI23" s="119" t="s">
        <v>113</v>
      </c>
      <c r="AJ23" s="137">
        <v>5</v>
      </c>
      <c r="AK23" s="112"/>
      <c r="AL23" s="112"/>
      <c r="AM23" s="112"/>
      <c r="AN23" s="112"/>
      <c r="AO23" s="112"/>
      <c r="AP23" s="110"/>
      <c r="AQ23" s="111"/>
      <c r="AR23" s="112"/>
      <c r="AS23" s="132" t="s">
        <v>130</v>
      </c>
      <c r="AT23" s="191">
        <v>14.21</v>
      </c>
      <c r="AU23" s="192"/>
      <c r="AV23" s="119" t="s">
        <v>113</v>
      </c>
      <c r="AW23" s="156">
        <v>5</v>
      </c>
      <c r="AX23" s="112"/>
      <c r="AY23" s="112"/>
      <c r="AZ23" s="112"/>
      <c r="BA23" s="100"/>
      <c r="BB23" s="100"/>
      <c r="BC23" s="101"/>
      <c r="BD23" s="101"/>
      <c r="BE23" s="101"/>
      <c r="BF23" s="101"/>
      <c r="BG23" s="101"/>
      <c r="BH23" s="101"/>
      <c r="BL23" s="83">
        <f>IF(T23='Slot Angels'!$BL$1,'Slot Angels'!Z23,0)</f>
        <v>0</v>
      </c>
      <c r="BM23" s="84">
        <f>IF(T23='Slot Angels'!$BM$1,'Slot Angels'!Z23,0)</f>
        <v>0</v>
      </c>
      <c r="BN23" s="84">
        <f>IF(T23='Slot Angels'!$BN$1,'Slot Angels'!Z23,0)</f>
        <v>0</v>
      </c>
      <c r="BO23" s="84">
        <f>IF(T23='Slot Angels'!$BO$1,'Slot Angels'!Z23,0)</f>
        <v>0</v>
      </c>
      <c r="BP23" s="84">
        <f>IF(T23='Slot Angels'!$BP$1,'Slot Angels'!Z23,0)</f>
        <v>0</v>
      </c>
      <c r="BQ23" s="84">
        <f>IF(T23='Slot Angels'!$BQ$1,'Slot Angels'!Z23,0)</f>
        <v>0</v>
      </c>
      <c r="BR23" s="84">
        <f>IF(T23='Slot Angels'!$BR$1,'Slot Angels'!Z23,0)</f>
        <v>0</v>
      </c>
      <c r="BS23" s="84">
        <f>IF(T23='Slot Angels'!$BS$1,'Slot Angels'!Z23,0)</f>
        <v>0</v>
      </c>
      <c r="BT23" s="84">
        <f>IF(T23='Slot Angels'!$BT$1,'Slot Angels'!Z23,0)</f>
        <v>0</v>
      </c>
      <c r="BU23" s="85">
        <f>IF(T23='Slot Angels'!$BU$1,'Slot Angels'!Z23,0)</f>
        <v>0</v>
      </c>
      <c r="BV23" s="78">
        <f>IF(AG23='Slot Angels'!$BV$1,'Slot Angels'!AM23,0)</f>
        <v>0</v>
      </c>
      <c r="BW23" s="77">
        <f>IF(AG23='Slot Angels'!$BW$1,'Slot Angels'!AM23,0)</f>
        <v>0</v>
      </c>
      <c r="BX23" s="77">
        <f>IF(AG23='Slot Angels'!$BX$1,'Slot Angels'!AM23,0)</f>
        <v>0</v>
      </c>
      <c r="BY23" s="77">
        <f>IF(AG23='Slot Angels'!$BY$1,'Slot Angels'!AM23,0)</f>
        <v>0</v>
      </c>
      <c r="BZ23" s="77">
        <f>IF(AG23='Slot Angels'!$BZ$1,'Slot Angels'!AM23,0)</f>
        <v>0</v>
      </c>
      <c r="CA23" s="77">
        <f>IF(AG23='Slot Angels'!$CA$1,'Slot Angels'!AM23,0)</f>
        <v>0</v>
      </c>
      <c r="CB23" s="77">
        <f>IF(AG23='Slot Angels'!$CB$1,'Slot Angels'!AM23,0)</f>
        <v>0</v>
      </c>
      <c r="CC23" s="77">
        <f>IF(AG23='Slot Angels'!$CC$1,'Slot Angels'!AM23,0)</f>
        <v>0</v>
      </c>
      <c r="CD23" s="77">
        <f>IF(AG23='Slot Angels'!$CD$1,'Slot Angels'!AM23,0)</f>
        <v>0</v>
      </c>
      <c r="CE23" s="79">
        <f>IF(AG23='Slot Angels'!$CE$1,'Slot Angels'!AM23,0)</f>
        <v>0</v>
      </c>
      <c r="CF23" s="78">
        <f>IF(AT23='Slot Angels'!$CF$1,'Slot Angels'!AZ23,0)</f>
        <v>0</v>
      </c>
      <c r="CG23" s="77">
        <f>IF(AT23='Slot Angels'!$CG$1,'Slot Angels'!AZ23,0)</f>
        <v>0</v>
      </c>
      <c r="CH23" s="77">
        <f>IF(AT23='Slot Angels'!$CH$1,'Slot Angels'!AZ23,0)</f>
        <v>0</v>
      </c>
      <c r="CI23" s="77">
        <f>IF(AT23='Slot Angels'!$CI$1,'Slot Angels'!AZ23,0)</f>
        <v>0</v>
      </c>
      <c r="CJ23" s="77">
        <f>IF(AT23='Slot Angels'!$CJ$1,'Slot Angels'!AZ23,0)</f>
        <v>0</v>
      </c>
      <c r="CK23" s="77">
        <f>IF(AT23='Slot Angels'!$CK$1,'Slot Angels'!AZ23,0)</f>
        <v>0</v>
      </c>
      <c r="CL23" s="77">
        <f>IF(AT23='Slot Angels'!$CL$1,'Slot Angels'!AZ23,0)</f>
        <v>0</v>
      </c>
      <c r="CM23" s="77">
        <f>IF(AT23='Slot Angels'!$CM$1,'Slot Angels'!AZ23,0)</f>
        <v>0</v>
      </c>
      <c r="CN23" s="77">
        <f>IF(AT23='Slot Angels'!$CN$1,'Slot Angels'!AZ23,0)</f>
        <v>0</v>
      </c>
      <c r="CO23" s="79">
        <f>IF(AT23='Slot Angels'!$CO$1,'Slot Angels'!AZ23,0)</f>
        <v>0</v>
      </c>
    </row>
    <row r="24" spans="1:93" s="43" customFormat="1" ht="27" thickBot="1">
      <c r="A24" s="101"/>
      <c r="B24" s="69">
        <v>9</v>
      </c>
      <c r="C24" s="115" t="s">
        <v>103</v>
      </c>
      <c r="D24" s="34" t="s">
        <v>94</v>
      </c>
      <c r="E24" s="124" t="s">
        <v>124</v>
      </c>
      <c r="F24" s="68">
        <f>Eingabe!E11</f>
        <v>7.6</v>
      </c>
      <c r="G24" s="139">
        <f>Eingabe!F11</f>
        <v>1</v>
      </c>
      <c r="H24" s="65">
        <f>Eingabe!G11</f>
        <v>8</v>
      </c>
      <c r="I24" s="65">
        <f>Eingabe!H11</f>
        <v>14</v>
      </c>
      <c r="J24" s="65">
        <f>Eingabe!I11</f>
        <v>6</v>
      </c>
      <c r="K24" s="65">
        <f>Eingabe!J11</f>
        <v>9</v>
      </c>
      <c r="L24" s="65">
        <f>Eingabe!K11</f>
        <v>0</v>
      </c>
      <c r="M24" s="74">
        <f>Eingabe!L11</f>
        <v>38</v>
      </c>
      <c r="N24" s="74">
        <f t="shared" si="16"/>
        <v>37</v>
      </c>
      <c r="O24" s="158">
        <v>1</v>
      </c>
      <c r="P24" s="106"/>
      <c r="Q24" s="106"/>
      <c r="R24" s="185"/>
      <c r="S24" s="179"/>
      <c r="T24" s="179"/>
      <c r="U24" s="181"/>
      <c r="V24" s="166"/>
      <c r="W24" s="166"/>
      <c r="X24" s="166"/>
      <c r="Y24" s="166"/>
      <c r="Z24" s="172"/>
      <c r="AA24" s="42" t="s">
        <v>100</v>
      </c>
      <c r="AB24" s="44" t="s">
        <v>101</v>
      </c>
      <c r="AC24" s="106"/>
      <c r="AD24" s="109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10"/>
      <c r="AQ24" s="111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1"/>
      <c r="BD24" s="101"/>
      <c r="BE24" s="101"/>
      <c r="BF24" s="101"/>
      <c r="BG24" s="101"/>
      <c r="BH24" s="101"/>
      <c r="BL24" s="83">
        <f>IF(T24='Slot Angels'!$BL$1,'Slot Angels'!Z24,0)</f>
        <v>0</v>
      </c>
      <c r="BM24" s="84">
        <f>IF(T24='Slot Angels'!$BM$1,'Slot Angels'!Z24,0)</f>
        <v>0</v>
      </c>
      <c r="BN24" s="84">
        <f>IF(T24='Slot Angels'!$BN$1,'Slot Angels'!Z24,0)</f>
        <v>0</v>
      </c>
      <c r="BO24" s="84">
        <f>IF(T24='Slot Angels'!$BO$1,'Slot Angels'!Z24,0)</f>
        <v>0</v>
      </c>
      <c r="BP24" s="84">
        <f>IF(T24='Slot Angels'!$BP$1,'Slot Angels'!Z24,0)</f>
        <v>0</v>
      </c>
      <c r="BQ24" s="84">
        <f>IF(T24='Slot Angels'!$BQ$1,'Slot Angels'!Z24,0)</f>
        <v>0</v>
      </c>
      <c r="BR24" s="84">
        <f>IF(T24='Slot Angels'!$BR$1,'Slot Angels'!Z24,0)</f>
        <v>0</v>
      </c>
      <c r="BS24" s="84">
        <f>IF(T24='Slot Angels'!$BS$1,'Slot Angels'!Z24,0)</f>
        <v>0</v>
      </c>
      <c r="BT24" s="84">
        <f>IF(T24='Slot Angels'!$BT$1,'Slot Angels'!Z24,0)</f>
        <v>0</v>
      </c>
      <c r="BU24" s="85">
        <f>IF(T24='Slot Angels'!$BU$1,'Slot Angels'!Z24,0)</f>
        <v>0</v>
      </c>
      <c r="BV24" s="78">
        <f>IF(AG24='Slot Angels'!$BV$1,'Slot Angels'!AM24,0)</f>
        <v>0</v>
      </c>
      <c r="BW24" s="77">
        <f>IF(AG24='Slot Angels'!$BW$1,'Slot Angels'!AM24,0)</f>
        <v>0</v>
      </c>
      <c r="BX24" s="77">
        <f>IF(AG24='Slot Angels'!$BX$1,'Slot Angels'!AM24,0)</f>
        <v>0</v>
      </c>
      <c r="BY24" s="77">
        <f>IF(AG24='Slot Angels'!$BY$1,'Slot Angels'!AM24,0)</f>
        <v>0</v>
      </c>
      <c r="BZ24" s="77">
        <f>IF(AG24='Slot Angels'!$BZ$1,'Slot Angels'!AM24,0)</f>
        <v>0</v>
      </c>
      <c r="CA24" s="77">
        <f>IF(AG24='Slot Angels'!$CA$1,'Slot Angels'!AM24,0)</f>
        <v>0</v>
      </c>
      <c r="CB24" s="77">
        <f>IF(AG24='Slot Angels'!$CB$1,'Slot Angels'!AM24,0)</f>
        <v>0</v>
      </c>
      <c r="CC24" s="77">
        <f>IF(AG24='Slot Angels'!$CC$1,'Slot Angels'!AM24,0)</f>
        <v>0</v>
      </c>
      <c r="CD24" s="77">
        <f>IF(AG24='Slot Angels'!$CD$1,'Slot Angels'!AM24,0)</f>
        <v>0</v>
      </c>
      <c r="CE24" s="79">
        <f>IF(AG24='Slot Angels'!$CE$1,'Slot Angels'!AM24,0)</f>
        <v>0</v>
      </c>
      <c r="CF24" s="78">
        <f>IF(AT24='Slot Angels'!$CF$1,'Slot Angels'!AZ24,0)</f>
        <v>0</v>
      </c>
      <c r="CG24" s="77">
        <f>IF(AT24='Slot Angels'!$CG$1,'Slot Angels'!AZ24,0)</f>
        <v>0</v>
      </c>
      <c r="CH24" s="77">
        <f>IF(AT24='Slot Angels'!$CH$1,'Slot Angels'!AZ24,0)</f>
        <v>0</v>
      </c>
      <c r="CI24" s="77">
        <f>IF(AT24='Slot Angels'!$CI$1,'Slot Angels'!AZ24,0)</f>
        <v>0</v>
      </c>
      <c r="CJ24" s="77">
        <f>IF(AT24='Slot Angels'!$CJ$1,'Slot Angels'!AZ24,0)</f>
        <v>0</v>
      </c>
      <c r="CK24" s="77">
        <f>IF(AT24='Slot Angels'!$CK$1,'Slot Angels'!AZ24,0)</f>
        <v>0</v>
      </c>
      <c r="CL24" s="77">
        <f>IF(AT24='Slot Angels'!$CL$1,'Slot Angels'!AZ24,0)</f>
        <v>0</v>
      </c>
      <c r="CM24" s="77">
        <f>IF(AT24='Slot Angels'!$CM$1,'Slot Angels'!AZ24,0)</f>
        <v>0</v>
      </c>
      <c r="CN24" s="77">
        <f>IF(AT24='Slot Angels'!$CN$1,'Slot Angels'!AZ24,0)</f>
        <v>0</v>
      </c>
      <c r="CO24" s="79">
        <f>IF(AT24='Slot Angels'!$CO$1,'Slot Angels'!AZ24,0)</f>
        <v>0</v>
      </c>
    </row>
    <row r="25" spans="1:93" s="43" customFormat="1" ht="26.25" customHeight="1">
      <c r="A25" s="101"/>
      <c r="B25" s="69">
        <v>10</v>
      </c>
      <c r="C25" s="115" t="s">
        <v>103</v>
      </c>
      <c r="D25" s="34" t="s">
        <v>65</v>
      </c>
      <c r="E25" s="130" t="str">
        <f>Eingabe!D15</f>
        <v>Porsche 917</v>
      </c>
      <c r="F25" s="68">
        <f>Eingabe!E15</f>
        <v>11.666666666666666</v>
      </c>
      <c r="G25" s="139">
        <f>Eingabe!F15</f>
        <v>0</v>
      </c>
      <c r="H25" s="65">
        <f>Eingabe!G15</f>
        <v>0</v>
      </c>
      <c r="I25" s="65">
        <f>Eingabe!H15</f>
        <v>15</v>
      </c>
      <c r="J25" s="65">
        <f>Eingabe!I15</f>
        <v>10</v>
      </c>
      <c r="K25" s="65">
        <f>Eingabe!J15</f>
        <v>10</v>
      </c>
      <c r="L25" s="65">
        <f>Eingabe!K15</f>
        <v>0</v>
      </c>
      <c r="M25" s="74">
        <f>Eingabe!L15</f>
        <v>35</v>
      </c>
      <c r="N25" s="74">
        <f t="shared" si="16"/>
        <v>35</v>
      </c>
      <c r="O25" s="158">
        <v>0</v>
      </c>
      <c r="P25" s="106"/>
      <c r="Q25" s="106"/>
      <c r="R25" s="50" t="s">
        <v>11</v>
      </c>
      <c r="S25" s="16" t="s">
        <v>130</v>
      </c>
      <c r="T25" s="127" t="s">
        <v>125</v>
      </c>
      <c r="U25" s="34"/>
      <c r="V25" s="35">
        <v>92.23</v>
      </c>
      <c r="W25" s="17">
        <f aca="true" t="shared" si="17" ref="W25:W36">X25-V25</f>
        <v>95.52999999999999</v>
      </c>
      <c r="X25" s="18">
        <v>187.76</v>
      </c>
      <c r="Y25" s="19">
        <f aca="true" t="shared" si="18" ref="Y25:Y36">SUM(X25/12)</f>
        <v>15.646666666666667</v>
      </c>
      <c r="Z25" s="20">
        <f>Eingabe!G3</f>
        <v>27</v>
      </c>
      <c r="AA25" s="21"/>
      <c r="AB25" s="46"/>
      <c r="AC25" s="106"/>
      <c r="AD25" s="109"/>
      <c r="AE25" s="195">
        <f>Eingabe!$I$2</f>
        <v>41824</v>
      </c>
      <c r="AF25" s="196"/>
      <c r="AG25" s="196"/>
      <c r="AH25" s="199"/>
      <c r="AI25" s="195" t="s">
        <v>117</v>
      </c>
      <c r="AJ25" s="196"/>
      <c r="AK25" s="196"/>
      <c r="AL25" s="196"/>
      <c r="AM25" s="196"/>
      <c r="AN25" s="196"/>
      <c r="AO25" s="199"/>
      <c r="AP25" s="110"/>
      <c r="AQ25" s="111"/>
      <c r="AR25" s="195">
        <f>Eingabe!$K$2</f>
        <v>41957</v>
      </c>
      <c r="AS25" s="196"/>
      <c r="AT25" s="196"/>
      <c r="AU25" s="196"/>
      <c r="AV25" s="195" t="s">
        <v>117</v>
      </c>
      <c r="AW25" s="196"/>
      <c r="AX25" s="196"/>
      <c r="AY25" s="196"/>
      <c r="AZ25" s="196"/>
      <c r="BA25" s="196"/>
      <c r="BB25" s="199"/>
      <c r="BC25" s="101"/>
      <c r="BD25" s="101"/>
      <c r="BE25" s="101"/>
      <c r="BF25" s="101"/>
      <c r="BG25" s="101"/>
      <c r="BH25" s="101"/>
      <c r="BL25" s="83">
        <f>IF(T25='Slot Angels'!$BL$1,'Slot Angels'!Z25,0)</f>
        <v>0</v>
      </c>
      <c r="BM25" s="84">
        <f>IF(T25='Slot Angels'!$BM$1,'Slot Angels'!Z25,0)</f>
        <v>0</v>
      </c>
      <c r="BN25" s="84">
        <f>IF(T25='Slot Angels'!$BN$1,'Slot Angels'!Z25,0)</f>
        <v>27</v>
      </c>
      <c r="BO25" s="84">
        <f>IF(T25='Slot Angels'!$BO$1,'Slot Angels'!Z25,0)</f>
        <v>0</v>
      </c>
      <c r="BP25" s="84">
        <f>IF(T25='Slot Angels'!$BP$1,'Slot Angels'!Z25,0)</f>
        <v>0</v>
      </c>
      <c r="BQ25" s="84">
        <f>IF(T25='Slot Angels'!$BQ$1,'Slot Angels'!Z25,0)</f>
        <v>0</v>
      </c>
      <c r="BR25" s="84">
        <f>IF(T25='Slot Angels'!$BR$1,'Slot Angels'!Z25,0)</f>
        <v>0</v>
      </c>
      <c r="BS25" s="84">
        <f>IF(T25='Slot Angels'!$BS$1,'Slot Angels'!Z25,0)</f>
        <v>0</v>
      </c>
      <c r="BT25" s="84">
        <f>IF(T25='Slot Angels'!$BT$1,'Slot Angels'!Z25,0)</f>
        <v>0</v>
      </c>
      <c r="BU25" s="85">
        <f>IF(T25='Slot Angels'!$BU$1,'Slot Angels'!Z25,0)</f>
        <v>0</v>
      </c>
      <c r="BV25" s="78">
        <f>IF(AG25='Slot Angels'!$BV$1,'Slot Angels'!AM25,0)</f>
        <v>0</v>
      </c>
      <c r="BW25" s="77">
        <f>IF(AG25='Slot Angels'!$BW$1,'Slot Angels'!AM25,0)</f>
        <v>0</v>
      </c>
      <c r="BX25" s="77">
        <f>IF(AG25='Slot Angels'!$BX$1,'Slot Angels'!AM25,0)</f>
        <v>0</v>
      </c>
      <c r="BY25" s="77">
        <f>IF(AG25='Slot Angels'!$BY$1,'Slot Angels'!AM25,0)</f>
        <v>0</v>
      </c>
      <c r="BZ25" s="77">
        <f>IF(AG25='Slot Angels'!$BZ$1,'Slot Angels'!AM25,0)</f>
        <v>0</v>
      </c>
      <c r="CA25" s="77">
        <f>IF(AG25='Slot Angels'!$CA$1,'Slot Angels'!AM25,0)</f>
        <v>0</v>
      </c>
      <c r="CB25" s="77">
        <f>IF(AG25='Slot Angels'!$CB$1,'Slot Angels'!AM25,0)</f>
        <v>0</v>
      </c>
      <c r="CC25" s="77">
        <f>IF(AG25='Slot Angels'!$CC$1,'Slot Angels'!AM25,0)</f>
        <v>0</v>
      </c>
      <c r="CD25" s="77">
        <f>IF(AG25='Slot Angels'!$CD$1,'Slot Angels'!AM25,0)</f>
        <v>0</v>
      </c>
      <c r="CE25" s="79">
        <f>IF(AG25='Slot Angels'!$CE$1,'Slot Angels'!AM25,0)</f>
        <v>0</v>
      </c>
      <c r="CF25" s="78">
        <f>IF(AT25='Slot Angels'!$CF$1,'Slot Angels'!AZ25,0)</f>
        <v>0</v>
      </c>
      <c r="CG25" s="77">
        <f>IF(AT25='Slot Angels'!$CG$1,'Slot Angels'!AZ25,0)</f>
        <v>0</v>
      </c>
      <c r="CH25" s="77">
        <f>IF(AT25='Slot Angels'!$CH$1,'Slot Angels'!AZ25,0)</f>
        <v>0</v>
      </c>
      <c r="CI25" s="77">
        <f>IF(AT25='Slot Angels'!$CI$1,'Slot Angels'!AZ25,0)</f>
        <v>0</v>
      </c>
      <c r="CJ25" s="77">
        <f>IF(AT25='Slot Angels'!$CJ$1,'Slot Angels'!AZ25,0)</f>
        <v>0</v>
      </c>
      <c r="CK25" s="77">
        <f>IF(AT25='Slot Angels'!$CK$1,'Slot Angels'!AZ25,0)</f>
        <v>0</v>
      </c>
      <c r="CL25" s="77">
        <f>IF(AT25='Slot Angels'!$CL$1,'Slot Angels'!AZ25,0)</f>
        <v>0</v>
      </c>
      <c r="CM25" s="77">
        <f>IF(AT25='Slot Angels'!$CM$1,'Slot Angels'!AZ25,0)</f>
        <v>0</v>
      </c>
      <c r="CN25" s="77">
        <f>IF(AT25='Slot Angels'!$CN$1,'Slot Angels'!AZ25,0)</f>
        <v>0</v>
      </c>
      <c r="CO25" s="79">
        <f>IF(AT25='Slot Angels'!$CO$1,'Slot Angels'!AZ25,0)</f>
        <v>0</v>
      </c>
    </row>
    <row r="26" spans="1:93" s="43" customFormat="1" ht="27" customHeight="1" thickBot="1">
      <c r="A26" s="101"/>
      <c r="B26" s="69">
        <v>11</v>
      </c>
      <c r="C26" s="115" t="s">
        <v>103</v>
      </c>
      <c r="D26" s="40" t="s">
        <v>61</v>
      </c>
      <c r="E26" s="124" t="s">
        <v>126</v>
      </c>
      <c r="F26" s="68">
        <f>Eingabe!E13</f>
        <v>7.75</v>
      </c>
      <c r="G26" s="139">
        <f>Eingabe!F13</f>
        <v>0</v>
      </c>
      <c r="H26" s="65">
        <f>Eingabe!G13</f>
        <v>9</v>
      </c>
      <c r="I26" s="65">
        <f>Eingabe!H13</f>
        <v>8</v>
      </c>
      <c r="J26" s="65">
        <f>Eingabe!I13</f>
        <v>1</v>
      </c>
      <c r="K26" s="65">
        <f>Eingabe!J13</f>
        <v>13</v>
      </c>
      <c r="L26" s="65">
        <f>Eingabe!K13</f>
        <v>0</v>
      </c>
      <c r="M26" s="74">
        <f>Eingabe!L13</f>
        <v>31</v>
      </c>
      <c r="N26" s="74">
        <f t="shared" si="16"/>
        <v>31</v>
      </c>
      <c r="O26" s="158">
        <v>0</v>
      </c>
      <c r="P26" s="106"/>
      <c r="Q26" s="106"/>
      <c r="R26" s="51" t="s">
        <v>12</v>
      </c>
      <c r="S26" s="86" t="s">
        <v>92</v>
      </c>
      <c r="T26" s="126" t="s">
        <v>125</v>
      </c>
      <c r="U26" s="34"/>
      <c r="V26" s="23">
        <v>92.96</v>
      </c>
      <c r="W26" s="23">
        <f t="shared" si="17"/>
        <v>94.06000000000002</v>
      </c>
      <c r="X26" s="24">
        <v>187.02</v>
      </c>
      <c r="Y26" s="25">
        <f t="shared" si="18"/>
        <v>15.585</v>
      </c>
      <c r="Z26" s="26">
        <f>Eingabe!G7</f>
        <v>22</v>
      </c>
      <c r="AA26" s="27">
        <f aca="true" t="shared" si="19" ref="AA26:AA36">$X$25-X26</f>
        <v>0.7399999999999807</v>
      </c>
      <c r="AB26" s="47">
        <f aca="true" t="shared" si="20" ref="AB26:AB36">SUM(X25-X26)</f>
        <v>0.7399999999999807</v>
      </c>
      <c r="AC26" s="106"/>
      <c r="AD26" s="109"/>
      <c r="AE26" s="197"/>
      <c r="AF26" s="198"/>
      <c r="AG26" s="198"/>
      <c r="AH26" s="200"/>
      <c r="AI26" s="197"/>
      <c r="AJ26" s="198"/>
      <c r="AK26" s="198"/>
      <c r="AL26" s="198"/>
      <c r="AM26" s="198"/>
      <c r="AN26" s="198"/>
      <c r="AO26" s="200"/>
      <c r="AP26" s="110"/>
      <c r="AQ26" s="111"/>
      <c r="AR26" s="197"/>
      <c r="AS26" s="198"/>
      <c r="AT26" s="198"/>
      <c r="AU26" s="198"/>
      <c r="AV26" s="197"/>
      <c r="AW26" s="198"/>
      <c r="AX26" s="198"/>
      <c r="AY26" s="198"/>
      <c r="AZ26" s="198"/>
      <c r="BA26" s="198"/>
      <c r="BB26" s="200"/>
      <c r="BC26" s="101"/>
      <c r="BD26" s="101"/>
      <c r="BE26" s="101"/>
      <c r="BF26" s="101"/>
      <c r="BG26" s="101"/>
      <c r="BH26" s="101"/>
      <c r="BL26" s="83">
        <f>IF(T26='Slot Angels'!$BL$1,'Slot Angels'!Z26,0)</f>
        <v>0</v>
      </c>
      <c r="BM26" s="84">
        <f>IF(T26='Slot Angels'!$BM$1,'Slot Angels'!Z26,0)</f>
        <v>0</v>
      </c>
      <c r="BN26" s="84">
        <f>IF(T26='Slot Angels'!$BN$1,'Slot Angels'!Z26,0)</f>
        <v>22</v>
      </c>
      <c r="BO26" s="84">
        <f>IF(T26='Slot Angels'!$BO$1,'Slot Angels'!Z26,0)</f>
        <v>0</v>
      </c>
      <c r="BP26" s="84">
        <f>IF(T26='Slot Angels'!$BP$1,'Slot Angels'!Z26,0)</f>
        <v>0</v>
      </c>
      <c r="BQ26" s="84">
        <f>IF(T26='Slot Angels'!$BQ$1,'Slot Angels'!Z26,0)</f>
        <v>0</v>
      </c>
      <c r="BR26" s="84">
        <f>IF(T26='Slot Angels'!$BR$1,'Slot Angels'!Z26,0)</f>
        <v>0</v>
      </c>
      <c r="BS26" s="84">
        <f>IF(T26='Slot Angels'!$BS$1,'Slot Angels'!Z26,0)</f>
        <v>0</v>
      </c>
      <c r="BT26" s="84">
        <f>IF(T26='Slot Angels'!$BT$1,'Slot Angels'!Z26,0)</f>
        <v>0</v>
      </c>
      <c r="BU26" s="85">
        <f>IF(T26='Slot Angels'!$BU$1,'Slot Angels'!Z26,0)</f>
        <v>0</v>
      </c>
      <c r="BV26" s="78">
        <f>IF(AG26='Slot Angels'!$BV$1,'Slot Angels'!AM26,0)</f>
        <v>0</v>
      </c>
      <c r="BW26" s="77">
        <f>IF(AG26='Slot Angels'!$BW$1,'Slot Angels'!AM26,0)</f>
        <v>0</v>
      </c>
      <c r="BX26" s="77">
        <f>IF(AG26='Slot Angels'!$BX$1,'Slot Angels'!AM26,0)</f>
        <v>0</v>
      </c>
      <c r="BY26" s="77">
        <f>IF(AG26='Slot Angels'!$BY$1,'Slot Angels'!AM26,0)</f>
        <v>0</v>
      </c>
      <c r="BZ26" s="77">
        <f>IF(AG26='Slot Angels'!$BZ$1,'Slot Angels'!AM26,0)</f>
        <v>0</v>
      </c>
      <c r="CA26" s="77">
        <f>IF(AG26='Slot Angels'!$CA$1,'Slot Angels'!AM26,0)</f>
        <v>0</v>
      </c>
      <c r="CB26" s="77">
        <f>IF(AG26='Slot Angels'!$CB$1,'Slot Angels'!AM26,0)</f>
        <v>0</v>
      </c>
      <c r="CC26" s="77">
        <f>IF(AG26='Slot Angels'!$CC$1,'Slot Angels'!AM26,0)</f>
        <v>0</v>
      </c>
      <c r="CD26" s="77">
        <f>IF(AG26='Slot Angels'!$CD$1,'Slot Angels'!AM26,0)</f>
        <v>0</v>
      </c>
      <c r="CE26" s="79">
        <f>IF(AG26='Slot Angels'!$CE$1,'Slot Angels'!AM26,0)</f>
        <v>0</v>
      </c>
      <c r="CF26" s="78">
        <f>IF(AT26='Slot Angels'!$CF$1,'Slot Angels'!AZ26,0)</f>
        <v>0</v>
      </c>
      <c r="CG26" s="77">
        <f>IF(AT26='Slot Angels'!$CG$1,'Slot Angels'!AZ26,0)</f>
        <v>0</v>
      </c>
      <c r="CH26" s="77">
        <f>IF(AT26='Slot Angels'!$CH$1,'Slot Angels'!AZ26,0)</f>
        <v>0</v>
      </c>
      <c r="CI26" s="77">
        <f>IF(AT26='Slot Angels'!$CI$1,'Slot Angels'!AZ26,0)</f>
        <v>0</v>
      </c>
      <c r="CJ26" s="77">
        <f>IF(AT26='Slot Angels'!$CJ$1,'Slot Angels'!AZ26,0)</f>
        <v>0</v>
      </c>
      <c r="CK26" s="77">
        <f>IF(AT26='Slot Angels'!$CK$1,'Slot Angels'!AZ26,0)</f>
        <v>0</v>
      </c>
      <c r="CL26" s="77">
        <f>IF(AT26='Slot Angels'!$CL$1,'Slot Angels'!AZ26,0)</f>
        <v>0</v>
      </c>
      <c r="CM26" s="77">
        <f>IF(AT26='Slot Angels'!$CM$1,'Slot Angels'!AZ26,0)</f>
        <v>0</v>
      </c>
      <c r="CN26" s="77">
        <f>IF(AT26='Slot Angels'!$CN$1,'Slot Angels'!AZ26,0)</f>
        <v>0</v>
      </c>
      <c r="CO26" s="79">
        <f>IF(AT26='Slot Angels'!$CO$1,'Slot Angels'!AZ26,0)</f>
        <v>0</v>
      </c>
    </row>
    <row r="27" spans="1:93" s="43" customFormat="1" ht="26.25">
      <c r="A27" s="101"/>
      <c r="B27" s="69">
        <v>12</v>
      </c>
      <c r="C27" s="115" t="s">
        <v>103</v>
      </c>
      <c r="D27" s="34" t="s">
        <v>131</v>
      </c>
      <c r="E27" s="124" t="s">
        <v>138</v>
      </c>
      <c r="F27" s="68">
        <f>Eingabe!E14</f>
        <v>10</v>
      </c>
      <c r="G27" s="66">
        <f>Eingabe!F14</f>
        <v>15</v>
      </c>
      <c r="H27" s="139">
        <f>Eingabe!G14</f>
        <v>0</v>
      </c>
      <c r="I27" s="65">
        <f>Eingabe!H14</f>
        <v>1</v>
      </c>
      <c r="J27" s="65">
        <f>Eingabe!I14</f>
        <v>0</v>
      </c>
      <c r="K27" s="65">
        <f>Eingabe!J14</f>
        <v>14</v>
      </c>
      <c r="L27" s="65">
        <f>Eingabe!K14</f>
        <v>0</v>
      </c>
      <c r="M27" s="74">
        <f>Eingabe!L14</f>
        <v>30</v>
      </c>
      <c r="N27" s="74">
        <f t="shared" si="16"/>
        <v>30</v>
      </c>
      <c r="O27" s="158">
        <v>0</v>
      </c>
      <c r="P27" s="106"/>
      <c r="Q27" s="106"/>
      <c r="R27" s="52" t="s">
        <v>13</v>
      </c>
      <c r="S27" s="131" t="s">
        <v>62</v>
      </c>
      <c r="T27" s="125" t="s">
        <v>126</v>
      </c>
      <c r="U27" s="40"/>
      <c r="V27" s="17">
        <v>93.24</v>
      </c>
      <c r="W27" s="29">
        <f t="shared" si="17"/>
        <v>93.63000000000001</v>
      </c>
      <c r="X27" s="30">
        <v>186.87</v>
      </c>
      <c r="Y27" s="31">
        <f t="shared" si="18"/>
        <v>15.5725</v>
      </c>
      <c r="Z27" s="32">
        <f>Eingabe!G6</f>
        <v>17</v>
      </c>
      <c r="AA27" s="33">
        <f t="shared" si="19"/>
        <v>0.8899999999999864</v>
      </c>
      <c r="AB27" s="48">
        <f t="shared" si="20"/>
        <v>0.15000000000000568</v>
      </c>
      <c r="AC27" s="106"/>
      <c r="AD27" s="109"/>
      <c r="AE27" s="184" t="s">
        <v>0</v>
      </c>
      <c r="AF27" s="178" t="s">
        <v>108</v>
      </c>
      <c r="AG27" s="178" t="s">
        <v>111</v>
      </c>
      <c r="AH27" s="180" t="s">
        <v>112</v>
      </c>
      <c r="AI27" s="165" t="s">
        <v>8</v>
      </c>
      <c r="AJ27" s="165" t="s">
        <v>9</v>
      </c>
      <c r="AK27" s="165" t="s">
        <v>10</v>
      </c>
      <c r="AL27" s="165" t="s">
        <v>107</v>
      </c>
      <c r="AM27" s="171" t="s">
        <v>7</v>
      </c>
      <c r="AN27" s="173" t="s">
        <v>102</v>
      </c>
      <c r="AO27" s="174"/>
      <c r="AP27" s="110"/>
      <c r="AQ27" s="111"/>
      <c r="AR27" s="184" t="s">
        <v>0</v>
      </c>
      <c r="AS27" s="165" t="s">
        <v>108</v>
      </c>
      <c r="AT27" s="165" t="s">
        <v>111</v>
      </c>
      <c r="AU27" s="222" t="s">
        <v>112</v>
      </c>
      <c r="AV27" s="165" t="s">
        <v>8</v>
      </c>
      <c r="AW27" s="165" t="s">
        <v>9</v>
      </c>
      <c r="AX27" s="165" t="s">
        <v>10</v>
      </c>
      <c r="AY27" s="165" t="s">
        <v>107</v>
      </c>
      <c r="AZ27" s="171" t="s">
        <v>7</v>
      </c>
      <c r="BA27" s="173" t="s">
        <v>102</v>
      </c>
      <c r="BB27" s="174"/>
      <c r="BC27" s="101"/>
      <c r="BD27" s="101"/>
      <c r="BE27" s="101"/>
      <c r="BF27" s="101"/>
      <c r="BG27" s="101"/>
      <c r="BH27" s="101"/>
      <c r="BL27" s="83">
        <f>IF(T27='Slot Angels'!$BL$1,'Slot Angels'!Z27,0)</f>
        <v>0</v>
      </c>
      <c r="BM27" s="84">
        <f>IF(T27='Slot Angels'!$BM$1,'Slot Angels'!Z27,0)</f>
        <v>0</v>
      </c>
      <c r="BN27" s="84">
        <f>IF(T27='Slot Angels'!$BN$1,'Slot Angels'!Z27,0)</f>
        <v>0</v>
      </c>
      <c r="BO27" s="84">
        <f>IF(T27='Slot Angels'!$BO$1,'Slot Angels'!Z27,0)</f>
        <v>17</v>
      </c>
      <c r="BP27" s="84">
        <f>IF(T27='Slot Angels'!$BP$1,'Slot Angels'!Z27,0)</f>
        <v>0</v>
      </c>
      <c r="BQ27" s="84">
        <f>IF(T27='Slot Angels'!$BQ$1,'Slot Angels'!Z27,0)</f>
        <v>0</v>
      </c>
      <c r="BR27" s="84">
        <f>IF(T27='Slot Angels'!$BR$1,'Slot Angels'!Z27,0)</f>
        <v>0</v>
      </c>
      <c r="BS27" s="84">
        <f>IF(T27='Slot Angels'!$BS$1,'Slot Angels'!Z27,0)</f>
        <v>0</v>
      </c>
      <c r="BT27" s="84">
        <f>IF(T27='Slot Angels'!$BT$1,'Slot Angels'!Z27,0)</f>
        <v>0</v>
      </c>
      <c r="BU27" s="85">
        <f>IF(T27='Slot Angels'!$BU$1,'Slot Angels'!Z27,0)</f>
        <v>0</v>
      </c>
      <c r="BV27" s="78">
        <f>IF(AG27='Slot Angels'!$BV$1,'Slot Angels'!AM27,0)</f>
        <v>0</v>
      </c>
      <c r="BW27" s="77">
        <f>IF(AG27='Slot Angels'!$BW$1,'Slot Angels'!AM27,0)</f>
        <v>0</v>
      </c>
      <c r="BX27" s="77">
        <f>IF(AG27='Slot Angels'!$BX$1,'Slot Angels'!AM27,0)</f>
        <v>0</v>
      </c>
      <c r="BY27" s="77">
        <f>IF(AG27='Slot Angels'!$BY$1,'Slot Angels'!AM27,0)</f>
        <v>0</v>
      </c>
      <c r="BZ27" s="77">
        <f>IF(AG27='Slot Angels'!$BZ$1,'Slot Angels'!AM27,0)</f>
        <v>0</v>
      </c>
      <c r="CA27" s="77">
        <f>IF(AG27='Slot Angels'!$CA$1,'Slot Angels'!AM27,0)</f>
        <v>0</v>
      </c>
      <c r="CB27" s="77">
        <f>IF(AG27='Slot Angels'!$CB$1,'Slot Angels'!AM27,0)</f>
        <v>0</v>
      </c>
      <c r="CC27" s="77">
        <f>IF(AG27='Slot Angels'!$CC$1,'Slot Angels'!AM27,0)</f>
        <v>0</v>
      </c>
      <c r="CD27" s="77">
        <f>IF(AG27='Slot Angels'!$CD$1,'Slot Angels'!AM27,0)</f>
        <v>0</v>
      </c>
      <c r="CE27" s="79">
        <f>IF(AG27='Slot Angels'!$CE$1,'Slot Angels'!AM27,0)</f>
        <v>0</v>
      </c>
      <c r="CF27" s="78">
        <f>IF(AT27='Slot Angels'!$CF$1,'Slot Angels'!AZ27,0)</f>
        <v>0</v>
      </c>
      <c r="CG27" s="77">
        <f>IF(AT27='Slot Angels'!$CG$1,'Slot Angels'!AZ27,0)</f>
        <v>0</v>
      </c>
      <c r="CH27" s="77">
        <f>IF(AT27='Slot Angels'!$CH$1,'Slot Angels'!AZ27,0)</f>
        <v>0</v>
      </c>
      <c r="CI27" s="77">
        <f>IF(AT27='Slot Angels'!$CI$1,'Slot Angels'!AZ27,0)</f>
        <v>0</v>
      </c>
      <c r="CJ27" s="77">
        <f>IF(AT27='Slot Angels'!$CJ$1,'Slot Angels'!AZ27,0)</f>
        <v>0</v>
      </c>
      <c r="CK27" s="77">
        <f>IF(AT27='Slot Angels'!$CK$1,'Slot Angels'!AZ27,0)</f>
        <v>0</v>
      </c>
      <c r="CL27" s="77">
        <f>IF(AT27='Slot Angels'!$CL$1,'Slot Angels'!AZ27,0)</f>
        <v>0</v>
      </c>
      <c r="CM27" s="77">
        <f>IF(AT27='Slot Angels'!$CM$1,'Slot Angels'!AZ27,0)</f>
        <v>0</v>
      </c>
      <c r="CN27" s="77">
        <f>IF(AT27='Slot Angels'!$CN$1,'Slot Angels'!AZ27,0)</f>
        <v>0</v>
      </c>
      <c r="CO27" s="79">
        <f>IF(AT27='Slot Angels'!$CO$1,'Slot Angels'!AZ27,0)</f>
        <v>0</v>
      </c>
    </row>
    <row r="28" spans="1:93" s="43" customFormat="1" ht="26.25" customHeight="1">
      <c r="A28" s="101"/>
      <c r="B28" s="69">
        <v>13</v>
      </c>
      <c r="C28" s="115" t="s">
        <v>103</v>
      </c>
      <c r="D28" s="34" t="s">
        <v>120</v>
      </c>
      <c r="E28" s="130" t="s">
        <v>126</v>
      </c>
      <c r="F28" s="68">
        <f>Eingabe!E12</f>
        <v>8.666666666666666</v>
      </c>
      <c r="G28" s="139">
        <f>Eingabe!F12</f>
        <v>0</v>
      </c>
      <c r="H28" s="65">
        <f>Eingabe!G12</f>
        <v>7</v>
      </c>
      <c r="I28" s="65">
        <f>Eingabe!H12</f>
        <v>10</v>
      </c>
      <c r="J28" s="65">
        <f>Eingabe!I12</f>
        <v>9</v>
      </c>
      <c r="K28" s="65">
        <f>Eingabe!J12</f>
        <v>0</v>
      </c>
      <c r="L28" s="65">
        <f>Eingabe!K12</f>
        <v>0</v>
      </c>
      <c r="M28" s="74">
        <f>Eingabe!L12</f>
        <v>26</v>
      </c>
      <c r="N28" s="74">
        <f t="shared" si="16"/>
        <v>26</v>
      </c>
      <c r="O28" s="158">
        <v>0</v>
      </c>
      <c r="P28" s="106"/>
      <c r="Q28" s="106"/>
      <c r="R28" s="45" t="s">
        <v>14</v>
      </c>
      <c r="S28" s="34" t="s">
        <v>95</v>
      </c>
      <c r="T28" s="124" t="s">
        <v>135</v>
      </c>
      <c r="U28" s="34"/>
      <c r="V28" s="29">
        <v>92.92</v>
      </c>
      <c r="W28" s="35">
        <f t="shared" si="17"/>
        <v>93.58999999999999</v>
      </c>
      <c r="X28" s="36">
        <v>186.51</v>
      </c>
      <c r="Y28" s="37">
        <f t="shared" si="18"/>
        <v>15.542499999999999</v>
      </c>
      <c r="Z28" s="38">
        <f>Eingabe!G5</f>
        <v>14</v>
      </c>
      <c r="AA28" s="39">
        <f t="shared" si="19"/>
        <v>1.25</v>
      </c>
      <c r="AB28" s="49">
        <f t="shared" si="20"/>
        <v>0.36000000000001364</v>
      </c>
      <c r="AC28" s="106"/>
      <c r="AD28" s="109"/>
      <c r="AE28" s="185"/>
      <c r="AF28" s="179"/>
      <c r="AG28" s="179"/>
      <c r="AH28" s="181"/>
      <c r="AI28" s="166"/>
      <c r="AJ28" s="166"/>
      <c r="AK28" s="166"/>
      <c r="AL28" s="166"/>
      <c r="AM28" s="172"/>
      <c r="AN28" s="57" t="s">
        <v>100</v>
      </c>
      <c r="AO28" s="58" t="s">
        <v>101</v>
      </c>
      <c r="AP28" s="110"/>
      <c r="AQ28" s="111"/>
      <c r="AR28" s="185"/>
      <c r="AS28" s="166"/>
      <c r="AT28" s="166"/>
      <c r="AU28" s="223"/>
      <c r="AV28" s="166"/>
      <c r="AW28" s="166"/>
      <c r="AX28" s="166"/>
      <c r="AY28" s="166"/>
      <c r="AZ28" s="172"/>
      <c r="BA28" s="57" t="s">
        <v>100</v>
      </c>
      <c r="BB28" s="58" t="s">
        <v>101</v>
      </c>
      <c r="BC28" s="101"/>
      <c r="BD28" s="101"/>
      <c r="BE28" s="101"/>
      <c r="BF28" s="101"/>
      <c r="BG28" s="101"/>
      <c r="BH28" s="101"/>
      <c r="BL28" s="83">
        <f>IF(T28='Slot Angels'!$BL$1,'Slot Angels'!Z28,0)</f>
        <v>0</v>
      </c>
      <c r="BM28" s="84">
        <f>IF(T28='Slot Angels'!$BM$1,'Slot Angels'!Z28,0)</f>
        <v>14</v>
      </c>
      <c r="BN28" s="84">
        <f>IF(T28='Slot Angels'!$BN$1,'Slot Angels'!Z28,0)</f>
        <v>0</v>
      </c>
      <c r="BO28" s="84">
        <f>IF(T28='Slot Angels'!$BO$1,'Slot Angels'!Z28,0)</f>
        <v>0</v>
      </c>
      <c r="BP28" s="84">
        <f>IF(T28='Slot Angels'!$BP$1,'Slot Angels'!Z28,0)</f>
        <v>0</v>
      </c>
      <c r="BQ28" s="84">
        <f>IF(T28='Slot Angels'!$BQ$1,'Slot Angels'!Z28,0)</f>
        <v>0</v>
      </c>
      <c r="BR28" s="84">
        <f>IF(T28='Slot Angels'!$BR$1,'Slot Angels'!Z28,0)</f>
        <v>0</v>
      </c>
      <c r="BS28" s="84">
        <f>IF(T28='Slot Angels'!$BS$1,'Slot Angels'!Z28,0)</f>
        <v>0</v>
      </c>
      <c r="BT28" s="84">
        <f>IF(T28='Slot Angels'!$BT$1,'Slot Angels'!Z28,0)</f>
        <v>0</v>
      </c>
      <c r="BU28" s="85">
        <f>IF(T28='Slot Angels'!$BU$1,'Slot Angels'!Z28,0)</f>
        <v>0</v>
      </c>
      <c r="BV28" s="78">
        <f>IF(AG28='Slot Angels'!$BV$1,'Slot Angels'!AM28,0)</f>
        <v>0</v>
      </c>
      <c r="BW28" s="77">
        <f>IF(AG28='Slot Angels'!$BW$1,'Slot Angels'!AM28,0)</f>
        <v>0</v>
      </c>
      <c r="BX28" s="77">
        <f>IF(AG28='Slot Angels'!$BX$1,'Slot Angels'!AM28,0)</f>
        <v>0</v>
      </c>
      <c r="BY28" s="77">
        <f>IF(AG28='Slot Angels'!$BY$1,'Slot Angels'!AM28,0)</f>
        <v>0</v>
      </c>
      <c r="BZ28" s="77">
        <f>IF(AG28='Slot Angels'!$BZ$1,'Slot Angels'!AM28,0)</f>
        <v>0</v>
      </c>
      <c r="CA28" s="77">
        <f>IF(AG28='Slot Angels'!$CA$1,'Slot Angels'!AM28,0)</f>
        <v>0</v>
      </c>
      <c r="CB28" s="77">
        <f>IF(AG28='Slot Angels'!$CB$1,'Slot Angels'!AM28,0)</f>
        <v>0</v>
      </c>
      <c r="CC28" s="77">
        <f>IF(AG28='Slot Angels'!$CC$1,'Slot Angels'!AM28,0)</f>
        <v>0</v>
      </c>
      <c r="CD28" s="77">
        <f>IF(AG28='Slot Angels'!$CD$1,'Slot Angels'!AM28,0)</f>
        <v>0</v>
      </c>
      <c r="CE28" s="79">
        <f>IF(AG28='Slot Angels'!$CE$1,'Slot Angels'!AM28,0)</f>
        <v>0</v>
      </c>
      <c r="CF28" s="78">
        <f>IF(AT28='Slot Angels'!$CF$1,'Slot Angels'!AZ28,0)</f>
        <v>0</v>
      </c>
      <c r="CG28" s="77">
        <f>IF(AT28='Slot Angels'!$CG$1,'Slot Angels'!AZ28,0)</f>
        <v>0</v>
      </c>
      <c r="CH28" s="77">
        <f>IF(AT28='Slot Angels'!$CH$1,'Slot Angels'!AZ28,0)</f>
        <v>0</v>
      </c>
      <c r="CI28" s="77">
        <f>IF(AT28='Slot Angels'!$CI$1,'Slot Angels'!AZ28,0)</f>
        <v>0</v>
      </c>
      <c r="CJ28" s="77">
        <f>IF(AT28='Slot Angels'!$CJ$1,'Slot Angels'!AZ28,0)</f>
        <v>0</v>
      </c>
      <c r="CK28" s="77">
        <f>IF(AT28='Slot Angels'!$CK$1,'Slot Angels'!AZ28,0)</f>
        <v>0</v>
      </c>
      <c r="CL28" s="77">
        <f>IF(AT28='Slot Angels'!$CL$1,'Slot Angels'!AZ28,0)</f>
        <v>0</v>
      </c>
      <c r="CM28" s="77">
        <f>IF(AT28='Slot Angels'!$CM$1,'Slot Angels'!AZ28,0)</f>
        <v>0</v>
      </c>
      <c r="CN28" s="77">
        <f>IF(AT28='Slot Angels'!$CN$1,'Slot Angels'!AZ28,0)</f>
        <v>0</v>
      </c>
      <c r="CO28" s="79">
        <f>IF(AT28='Slot Angels'!$CO$1,'Slot Angels'!AZ28,0)</f>
        <v>0</v>
      </c>
    </row>
    <row r="29" spans="1:93" s="41" customFormat="1" ht="26.25">
      <c r="A29" s="102"/>
      <c r="B29" s="69">
        <v>14</v>
      </c>
      <c r="C29" s="115" t="s">
        <v>103</v>
      </c>
      <c r="D29" s="34" t="s">
        <v>115</v>
      </c>
      <c r="E29" s="124" t="s">
        <v>127</v>
      </c>
      <c r="F29" s="68">
        <f>Eingabe!E17</f>
        <v>8.333333333333334</v>
      </c>
      <c r="G29" s="65">
        <f>Eingabe!F17</f>
        <v>8</v>
      </c>
      <c r="H29" s="65">
        <f>Eingabe!G17</f>
        <v>1</v>
      </c>
      <c r="I29" s="139">
        <f>Eingabe!H17</f>
        <v>0</v>
      </c>
      <c r="J29" s="65">
        <f>Eingabe!I17</f>
        <v>16</v>
      </c>
      <c r="K29" s="65">
        <f>Eingabe!J17</f>
        <v>0</v>
      </c>
      <c r="L29" s="65">
        <f>Eingabe!K17</f>
        <v>0</v>
      </c>
      <c r="M29" s="74">
        <f>Eingabe!L17</f>
        <v>25</v>
      </c>
      <c r="N29" s="74">
        <f t="shared" si="16"/>
        <v>25</v>
      </c>
      <c r="O29" s="158">
        <v>0</v>
      </c>
      <c r="P29" s="106"/>
      <c r="Q29" s="106"/>
      <c r="R29" s="45" t="s">
        <v>15</v>
      </c>
      <c r="S29" s="34" t="s">
        <v>90</v>
      </c>
      <c r="T29" s="124" t="s">
        <v>135</v>
      </c>
      <c r="U29" s="34"/>
      <c r="V29" s="35">
        <v>91.53</v>
      </c>
      <c r="W29" s="35">
        <f t="shared" si="17"/>
        <v>93.12</v>
      </c>
      <c r="X29" s="36">
        <v>184.65</v>
      </c>
      <c r="Y29" s="37">
        <f t="shared" si="18"/>
        <v>15.387500000000001</v>
      </c>
      <c r="Z29" s="38">
        <f>Eingabe!G10</f>
        <v>13</v>
      </c>
      <c r="AA29" s="39">
        <f t="shared" si="19"/>
        <v>3.109999999999985</v>
      </c>
      <c r="AB29" s="49">
        <f t="shared" si="20"/>
        <v>1.8599999999999852</v>
      </c>
      <c r="AC29" s="106"/>
      <c r="AD29" s="109"/>
      <c r="AE29" s="50" t="s">
        <v>11</v>
      </c>
      <c r="AF29" s="16" t="s">
        <v>130</v>
      </c>
      <c r="AG29" s="16" t="str">
        <f>Eingabe!D3</f>
        <v>Mercedes C9</v>
      </c>
      <c r="AH29" s="148">
        <v>1</v>
      </c>
      <c r="AI29" s="17">
        <v>121.38</v>
      </c>
      <c r="AJ29" s="17">
        <f aca="true" t="shared" si="21" ref="AJ29:AJ43">AK29-AI29</f>
        <v>121.58000000000001</v>
      </c>
      <c r="AK29" s="18">
        <v>242.96</v>
      </c>
      <c r="AL29" s="19">
        <f>SUM(AK29/10)</f>
        <v>24.296</v>
      </c>
      <c r="AM29" s="20">
        <f>Eingabe!I3</f>
        <v>30</v>
      </c>
      <c r="AN29" s="21"/>
      <c r="AO29" s="46"/>
      <c r="AP29" s="110"/>
      <c r="AQ29" s="111"/>
      <c r="AR29" s="50" t="s">
        <v>11</v>
      </c>
      <c r="AS29" s="34" t="s">
        <v>130</v>
      </c>
      <c r="AT29" s="34" t="str">
        <f>Eingabe!D3</f>
        <v>Mercedes C9</v>
      </c>
      <c r="AU29" s="34"/>
      <c r="AV29" s="35"/>
      <c r="AW29" s="35">
        <f aca="true" t="shared" si="22" ref="AW29:AW60">AX29-AV29</f>
        <v>0</v>
      </c>
      <c r="AX29" s="36"/>
      <c r="AY29" s="37">
        <f aca="true" t="shared" si="23" ref="AY29:AY60">SUM(AX29/12)</f>
        <v>0</v>
      </c>
      <c r="AZ29" s="38">
        <f>Eingabe!K3</f>
        <v>0</v>
      </c>
      <c r="BA29" s="21"/>
      <c r="BB29" s="46"/>
      <c r="BC29" s="101"/>
      <c r="BD29" s="102"/>
      <c r="BE29" s="102"/>
      <c r="BF29" s="102"/>
      <c r="BG29" s="102"/>
      <c r="BH29" s="102"/>
      <c r="BL29" s="83">
        <f>IF(T29='Slot Angels'!$BL$1,'Slot Angels'!Z29,0)</f>
        <v>0</v>
      </c>
      <c r="BM29" s="84">
        <f>IF(T29='Slot Angels'!$BM$1,'Slot Angels'!Z29,0)</f>
        <v>13</v>
      </c>
      <c r="BN29" s="84">
        <f>IF(T29='Slot Angels'!$BN$1,'Slot Angels'!Z29,0)</f>
        <v>0</v>
      </c>
      <c r="BO29" s="84">
        <f>IF(T29='Slot Angels'!$BO$1,'Slot Angels'!Z29,0)</f>
        <v>0</v>
      </c>
      <c r="BP29" s="84">
        <f>IF(T29='Slot Angels'!$BP$1,'Slot Angels'!Z29,0)</f>
        <v>0</v>
      </c>
      <c r="BQ29" s="84">
        <f>IF(T29='Slot Angels'!$BQ$1,'Slot Angels'!Z29,0)</f>
        <v>0</v>
      </c>
      <c r="BR29" s="84">
        <f>IF(T29='Slot Angels'!$BR$1,'Slot Angels'!Z29,0)</f>
        <v>0</v>
      </c>
      <c r="BS29" s="84">
        <f>IF(T29='Slot Angels'!$BS$1,'Slot Angels'!Z29,0)</f>
        <v>0</v>
      </c>
      <c r="BT29" s="84">
        <f>IF(T29='Slot Angels'!$BT$1,'Slot Angels'!Z29,0)</f>
        <v>0</v>
      </c>
      <c r="BU29" s="85">
        <f>IF(T29='Slot Angels'!$BU$1,'Slot Angels'!Z29,0)</f>
        <v>0</v>
      </c>
      <c r="BV29" s="78">
        <f>IF(AG29='Slot Angels'!$BV$1,'Slot Angels'!AM29,0)</f>
        <v>0</v>
      </c>
      <c r="BW29" s="77">
        <f>IF(AG29='Slot Angels'!$BW$1,'Slot Angels'!AM29,0)</f>
        <v>0</v>
      </c>
      <c r="BX29" s="77">
        <f>IF(AG29='Slot Angels'!$BX$1,'Slot Angels'!AM29,0)</f>
        <v>30</v>
      </c>
      <c r="BY29" s="77">
        <f>IF(AG29='Slot Angels'!$BY$1,'Slot Angels'!AM29,0)</f>
        <v>0</v>
      </c>
      <c r="BZ29" s="77">
        <f>IF(AG29='Slot Angels'!$BZ$1,'Slot Angels'!AM29,0)</f>
        <v>0</v>
      </c>
      <c r="CA29" s="77">
        <f>IF(AG29='Slot Angels'!$CA$1,'Slot Angels'!AM29,0)</f>
        <v>0</v>
      </c>
      <c r="CB29" s="77">
        <f>IF(AG29='Slot Angels'!$CB$1,'Slot Angels'!AM29,0)</f>
        <v>0</v>
      </c>
      <c r="CC29" s="77">
        <f>IF(AG29='Slot Angels'!$CC$1,'Slot Angels'!AM29,0)</f>
        <v>0</v>
      </c>
      <c r="CD29" s="77">
        <f>IF(AG29='Slot Angels'!$CD$1,'Slot Angels'!AM29,0)</f>
        <v>0</v>
      </c>
      <c r="CE29" s="79">
        <f>IF(AG29='Slot Angels'!$CE$1,'Slot Angels'!AM29,0)</f>
        <v>0</v>
      </c>
      <c r="CF29" s="78">
        <f>IF(AT29='Slot Angels'!$CF$1,'Slot Angels'!AZ29,0)</f>
        <v>0</v>
      </c>
      <c r="CG29" s="77">
        <f>IF(AT29='Slot Angels'!$CG$1,'Slot Angels'!AZ29,0)</f>
        <v>0</v>
      </c>
      <c r="CH29" s="77">
        <f>IF(AT29='Slot Angels'!$CH$1,'Slot Angels'!AZ29,0)</f>
        <v>0</v>
      </c>
      <c r="CI29" s="77">
        <f>IF(AT29='Slot Angels'!$CI$1,'Slot Angels'!AZ29,0)</f>
        <v>0</v>
      </c>
      <c r="CJ29" s="77">
        <f>IF(AT29='Slot Angels'!$CJ$1,'Slot Angels'!AZ29,0)</f>
        <v>0</v>
      </c>
      <c r="CK29" s="77">
        <f>IF(AT29='Slot Angels'!$CK$1,'Slot Angels'!AZ29,0)</f>
        <v>0</v>
      </c>
      <c r="CL29" s="77">
        <f>IF(AT29='Slot Angels'!$CL$1,'Slot Angels'!AZ29,0)</f>
        <v>0</v>
      </c>
      <c r="CM29" s="77">
        <f>IF(AT29='Slot Angels'!$CM$1,'Slot Angels'!AZ29,0)</f>
        <v>0</v>
      </c>
      <c r="CN29" s="77">
        <f>IF(AT29='Slot Angels'!$CN$1,'Slot Angels'!AZ29,0)</f>
        <v>0</v>
      </c>
      <c r="CO29" s="79">
        <f>IF(AT29='Slot Angels'!$CO$1,'Slot Angels'!AZ29,0)</f>
        <v>0</v>
      </c>
    </row>
    <row r="30" spans="1:93" s="43" customFormat="1" ht="26.25">
      <c r="A30" s="101"/>
      <c r="B30" s="69">
        <v>15</v>
      </c>
      <c r="C30" s="115" t="s">
        <v>103</v>
      </c>
      <c r="D30" s="34" t="s">
        <v>132</v>
      </c>
      <c r="E30" s="130" t="str">
        <f>Eingabe!D50</f>
        <v>Porsche 962</v>
      </c>
      <c r="F30" s="68">
        <f>Eingabe!E50</f>
        <v>10.5</v>
      </c>
      <c r="G30" s="139">
        <f>Eingabe!F50</f>
        <v>0</v>
      </c>
      <c r="H30" s="65">
        <f>Eingabe!G50</f>
        <v>0</v>
      </c>
      <c r="I30" s="65">
        <f>Eingabe!H50</f>
        <v>0</v>
      </c>
      <c r="J30" s="65">
        <f>Eingabe!I50</f>
        <v>13</v>
      </c>
      <c r="K30" s="65">
        <f>Eingabe!J50</f>
        <v>8</v>
      </c>
      <c r="L30" s="65">
        <f>Eingabe!K50</f>
        <v>0</v>
      </c>
      <c r="M30" s="74">
        <f>Eingabe!L50</f>
        <v>21</v>
      </c>
      <c r="N30" s="74">
        <f t="shared" si="16"/>
        <v>21</v>
      </c>
      <c r="O30" s="158">
        <v>0</v>
      </c>
      <c r="P30" s="106"/>
      <c r="Q30" s="106"/>
      <c r="R30" s="45" t="s">
        <v>16</v>
      </c>
      <c r="S30" s="34" t="s">
        <v>91</v>
      </c>
      <c r="T30" s="124" t="s">
        <v>135</v>
      </c>
      <c r="U30" s="34"/>
      <c r="V30" s="35">
        <v>91.02</v>
      </c>
      <c r="W30" s="35">
        <f t="shared" si="17"/>
        <v>92.31000000000002</v>
      </c>
      <c r="X30" s="36">
        <v>183.33</v>
      </c>
      <c r="Y30" s="37">
        <f t="shared" si="18"/>
        <v>15.277500000000002</v>
      </c>
      <c r="Z30" s="38">
        <f>Eingabe!G8</f>
        <v>12</v>
      </c>
      <c r="AA30" s="39">
        <f t="shared" si="19"/>
        <v>4.429999999999978</v>
      </c>
      <c r="AB30" s="49">
        <f t="shared" si="20"/>
        <v>1.3199999999999932</v>
      </c>
      <c r="AC30" s="106"/>
      <c r="AD30" s="109"/>
      <c r="AE30" s="51" t="s">
        <v>12</v>
      </c>
      <c r="AF30" s="22" t="s">
        <v>64</v>
      </c>
      <c r="AG30" s="86" t="s">
        <v>133</v>
      </c>
      <c r="AH30" s="64">
        <v>17</v>
      </c>
      <c r="AI30" s="23">
        <v>118.15</v>
      </c>
      <c r="AJ30" s="23">
        <f t="shared" si="21"/>
        <v>119.88</v>
      </c>
      <c r="AK30" s="24">
        <v>238.03</v>
      </c>
      <c r="AL30" s="25">
        <f>SUM(AK30/10)</f>
        <v>23.803</v>
      </c>
      <c r="AM30" s="26">
        <f>Eingabe!I4</f>
        <v>25</v>
      </c>
      <c r="AN30" s="27">
        <f>$AK$29-AK30</f>
        <v>4.930000000000007</v>
      </c>
      <c r="AO30" s="47">
        <f>SUM(AK29-AK30)</f>
        <v>4.930000000000007</v>
      </c>
      <c r="AP30" s="110"/>
      <c r="AQ30" s="111"/>
      <c r="AR30" s="51" t="s">
        <v>12</v>
      </c>
      <c r="AS30" s="40" t="s">
        <v>64</v>
      </c>
      <c r="AT30" s="34" t="str">
        <f>Eingabe!D4</f>
        <v>Mercedes C9</v>
      </c>
      <c r="AU30" s="40"/>
      <c r="AV30" s="35"/>
      <c r="AW30" s="35">
        <f t="shared" si="22"/>
        <v>0</v>
      </c>
      <c r="AX30" s="36"/>
      <c r="AY30" s="37">
        <f t="shared" si="23"/>
        <v>0</v>
      </c>
      <c r="AZ30" s="38">
        <f>Eingabe!K4</f>
        <v>0</v>
      </c>
      <c r="BA30" s="27">
        <f>$AX$29-AX30</f>
        <v>0</v>
      </c>
      <c r="BB30" s="47">
        <f>SUM(AX29-AX30)</f>
        <v>0</v>
      </c>
      <c r="BC30" s="101"/>
      <c r="BD30" s="101"/>
      <c r="BE30" s="101"/>
      <c r="BF30" s="101"/>
      <c r="BG30" s="101"/>
      <c r="BH30" s="101"/>
      <c r="BL30" s="83">
        <f>IF(T30='Slot Angels'!$BL$1,'Slot Angels'!Z30,0)</f>
        <v>0</v>
      </c>
      <c r="BM30" s="84">
        <f>IF(T30='Slot Angels'!$BM$1,'Slot Angels'!Z30,0)</f>
        <v>12</v>
      </c>
      <c r="BN30" s="84">
        <f>IF(T30='Slot Angels'!$BN$1,'Slot Angels'!Z30,0)</f>
        <v>0</v>
      </c>
      <c r="BO30" s="84">
        <f>IF(T30='Slot Angels'!$BO$1,'Slot Angels'!Z30,0)</f>
        <v>0</v>
      </c>
      <c r="BP30" s="84">
        <f>IF(T30='Slot Angels'!$BP$1,'Slot Angels'!Z30,0)</f>
        <v>0</v>
      </c>
      <c r="BQ30" s="84">
        <f>IF(T30='Slot Angels'!$BQ$1,'Slot Angels'!Z30,0)</f>
        <v>0</v>
      </c>
      <c r="BR30" s="84">
        <f>IF(T30='Slot Angels'!$BR$1,'Slot Angels'!Z30,0)</f>
        <v>0</v>
      </c>
      <c r="BS30" s="84">
        <f>IF(T30='Slot Angels'!$BS$1,'Slot Angels'!Z30,0)</f>
        <v>0</v>
      </c>
      <c r="BT30" s="84">
        <f>IF(T30='Slot Angels'!$BT$1,'Slot Angels'!Z30,0)</f>
        <v>0</v>
      </c>
      <c r="BU30" s="85">
        <f>IF(T30='Slot Angels'!$BU$1,'Slot Angels'!Z30,0)</f>
        <v>0</v>
      </c>
      <c r="BV30" s="78">
        <f>IF(AG30='Slot Angels'!$BV$1,'Slot Angels'!AM30,0)</f>
        <v>0</v>
      </c>
      <c r="BW30" s="77">
        <f>IF(AG30='Slot Angels'!$BW$1,'Slot Angels'!AM30,0)</f>
        <v>0</v>
      </c>
      <c r="BX30" s="77">
        <f>IF(AG30='Slot Angels'!$BX$1,'Slot Angels'!AM30,0)</f>
        <v>0</v>
      </c>
      <c r="BY30" s="77">
        <f>IF(AG30='Slot Angels'!$BY$1,'Slot Angels'!AM30,0)</f>
        <v>0</v>
      </c>
      <c r="BZ30" s="77">
        <f>IF(AG30='Slot Angels'!$BZ$1,'Slot Angels'!AM30,0)</f>
        <v>0</v>
      </c>
      <c r="CA30" s="77">
        <f>IF(AG30='Slot Angels'!$CA$1,'Slot Angels'!AM30,0)</f>
        <v>0</v>
      </c>
      <c r="CB30" s="77">
        <f>IF(AG30='Slot Angels'!$CB$1,'Slot Angels'!AM30,0)</f>
        <v>25</v>
      </c>
      <c r="CC30" s="77">
        <f>IF(AG30='Slot Angels'!$CC$1,'Slot Angels'!AM30,0)</f>
        <v>0</v>
      </c>
      <c r="CD30" s="77">
        <f>IF(AG30='Slot Angels'!$CD$1,'Slot Angels'!AM30,0)</f>
        <v>0</v>
      </c>
      <c r="CE30" s="79">
        <f>IF(AG30='Slot Angels'!$CE$1,'Slot Angels'!AM30,0)</f>
        <v>0</v>
      </c>
      <c r="CF30" s="78">
        <f>IF(AT30='Slot Angels'!$CF$1,'Slot Angels'!AZ30,0)</f>
        <v>0</v>
      </c>
      <c r="CG30" s="77">
        <f>IF(AT30='Slot Angels'!$CG$1,'Slot Angels'!AZ30,0)</f>
        <v>0</v>
      </c>
      <c r="CH30" s="77">
        <f>IF(AT30='Slot Angels'!$CH$1,'Slot Angels'!AZ30,0)</f>
        <v>0</v>
      </c>
      <c r="CI30" s="77">
        <f>IF(AT30='Slot Angels'!$CI$1,'Slot Angels'!AZ30,0)</f>
        <v>0</v>
      </c>
      <c r="CJ30" s="77">
        <f>IF(AT30='Slot Angels'!$CJ$1,'Slot Angels'!AZ30,0)</f>
        <v>0</v>
      </c>
      <c r="CK30" s="77">
        <f>IF(AT30='Slot Angels'!$CK$1,'Slot Angels'!AZ30,0)</f>
        <v>0</v>
      </c>
      <c r="CL30" s="77">
        <f>IF(AT30='Slot Angels'!$CL$1,'Slot Angels'!AZ30,0)</f>
        <v>0</v>
      </c>
      <c r="CM30" s="77">
        <f>IF(AT30='Slot Angels'!$CM$1,'Slot Angels'!AZ30,0)</f>
        <v>0</v>
      </c>
      <c r="CN30" s="77">
        <f>IF(AT30='Slot Angels'!$CN$1,'Slot Angels'!AZ30,0)</f>
        <v>0</v>
      </c>
      <c r="CO30" s="79">
        <f>IF(AT30='Slot Angels'!$CO$1,'Slot Angels'!AZ30,0)</f>
        <v>0</v>
      </c>
    </row>
    <row r="31" spans="1:93" s="43" customFormat="1" ht="26.25">
      <c r="A31" s="101"/>
      <c r="B31" s="69">
        <v>16</v>
      </c>
      <c r="C31" s="115" t="s">
        <v>103</v>
      </c>
      <c r="D31" s="34" t="s">
        <v>122</v>
      </c>
      <c r="E31" s="130" t="str">
        <f>Eingabe!D18</f>
        <v>Jaguar XJR-8</v>
      </c>
      <c r="F31" s="68">
        <f>Eingabe!E18</f>
        <v>4.333333333333333</v>
      </c>
      <c r="G31" s="139">
        <f>Eingabe!F18</f>
        <v>0</v>
      </c>
      <c r="H31" s="65">
        <f>Eingabe!G18</f>
        <v>0</v>
      </c>
      <c r="I31" s="65">
        <f>Eingabe!H18</f>
        <v>7</v>
      </c>
      <c r="J31" s="65">
        <f>Eingabe!I18</f>
        <v>5</v>
      </c>
      <c r="K31" s="65">
        <f>Eingabe!J18</f>
        <v>1</v>
      </c>
      <c r="L31" s="65">
        <f>Eingabe!K18</f>
        <v>0</v>
      </c>
      <c r="M31" s="74">
        <f>Eingabe!L18</f>
        <v>13</v>
      </c>
      <c r="N31" s="74">
        <f t="shared" si="16"/>
        <v>13</v>
      </c>
      <c r="O31" s="158">
        <v>0</v>
      </c>
      <c r="P31" s="106"/>
      <c r="Q31" s="106"/>
      <c r="R31" s="45" t="s">
        <v>17</v>
      </c>
      <c r="S31" s="40" t="s">
        <v>64</v>
      </c>
      <c r="T31" s="124" t="s">
        <v>135</v>
      </c>
      <c r="U31" s="40"/>
      <c r="V31" s="35">
        <v>92.09</v>
      </c>
      <c r="W31" s="35">
        <f t="shared" si="17"/>
        <v>90.19999999999999</v>
      </c>
      <c r="X31" s="36">
        <v>182.29</v>
      </c>
      <c r="Y31" s="37">
        <f t="shared" si="18"/>
        <v>15.190833333333332</v>
      </c>
      <c r="Z31" s="38">
        <f>Eingabe!G4</f>
        <v>11</v>
      </c>
      <c r="AA31" s="39">
        <f t="shared" si="19"/>
        <v>5.469999999999999</v>
      </c>
      <c r="AB31" s="49">
        <f t="shared" si="20"/>
        <v>1.0400000000000205</v>
      </c>
      <c r="AC31" s="106"/>
      <c r="AD31" s="109"/>
      <c r="AE31" s="52" t="s">
        <v>13</v>
      </c>
      <c r="AF31" s="28" t="s">
        <v>114</v>
      </c>
      <c r="AG31" s="28" t="str">
        <f>Eingabe!D9</f>
        <v>Porsche 917</v>
      </c>
      <c r="AH31" s="66">
        <v>13</v>
      </c>
      <c r="AI31" s="29">
        <v>118.07</v>
      </c>
      <c r="AJ31" s="29">
        <f t="shared" si="21"/>
        <v>119.11000000000001</v>
      </c>
      <c r="AK31" s="30">
        <v>237.18</v>
      </c>
      <c r="AL31" s="31">
        <f>SUM(AK31/10)</f>
        <v>23.718</v>
      </c>
      <c r="AM31" s="32">
        <f>Eingabe!I9</f>
        <v>20</v>
      </c>
      <c r="AN31" s="33">
        <f>$AK$29-AK31</f>
        <v>5.780000000000001</v>
      </c>
      <c r="AO31" s="48">
        <f>SUM(AK30-AK31)</f>
        <v>0.8499999999999943</v>
      </c>
      <c r="AP31" s="110"/>
      <c r="AQ31" s="111"/>
      <c r="AR31" s="52" t="s">
        <v>13</v>
      </c>
      <c r="AS31" s="34" t="s">
        <v>95</v>
      </c>
      <c r="AT31" s="34" t="str">
        <f>Eingabe!D5</f>
        <v>Jaguar XJR-8</v>
      </c>
      <c r="AU31" s="34"/>
      <c r="AV31" s="35"/>
      <c r="AW31" s="35">
        <f t="shared" si="22"/>
        <v>0</v>
      </c>
      <c r="AX31" s="36"/>
      <c r="AY31" s="37">
        <f t="shared" si="23"/>
        <v>0</v>
      </c>
      <c r="AZ31" s="38">
        <f>Eingabe!K5</f>
        <v>0</v>
      </c>
      <c r="BA31" s="33">
        <f>$AX$29-AX31</f>
        <v>0</v>
      </c>
      <c r="BB31" s="48">
        <f>SUM(AX30-AX31)</f>
        <v>0</v>
      </c>
      <c r="BC31" s="101"/>
      <c r="BD31" s="101"/>
      <c r="BE31" s="101"/>
      <c r="BF31" s="101"/>
      <c r="BG31" s="101"/>
      <c r="BH31" s="101"/>
      <c r="BL31" s="83">
        <f>IF(T31='Slot Angels'!$BL$1,'Slot Angels'!Z31,0)</f>
        <v>0</v>
      </c>
      <c r="BM31" s="84">
        <f>IF(T31='Slot Angels'!$BM$1,'Slot Angels'!Z31,0)</f>
        <v>11</v>
      </c>
      <c r="BN31" s="84">
        <f>IF(T31='Slot Angels'!$BN$1,'Slot Angels'!Z31,0)</f>
        <v>0</v>
      </c>
      <c r="BO31" s="84">
        <f>IF(T31='Slot Angels'!$BO$1,'Slot Angels'!Z31,0)</f>
        <v>0</v>
      </c>
      <c r="BP31" s="84">
        <f>IF(T31='Slot Angels'!$BP$1,'Slot Angels'!Z31,0)</f>
        <v>0</v>
      </c>
      <c r="BQ31" s="84">
        <f>IF(T31='Slot Angels'!$BQ$1,'Slot Angels'!Z31,0)</f>
        <v>0</v>
      </c>
      <c r="BR31" s="84">
        <f>IF(T31='Slot Angels'!$BR$1,'Slot Angels'!Z31,0)</f>
        <v>0</v>
      </c>
      <c r="BS31" s="84">
        <f>IF(T31='Slot Angels'!$BS$1,'Slot Angels'!Z31,0)</f>
        <v>0</v>
      </c>
      <c r="BT31" s="84">
        <f>IF(T31='Slot Angels'!$BT$1,'Slot Angels'!Z31,0)</f>
        <v>0</v>
      </c>
      <c r="BU31" s="85">
        <f>IF(T31='Slot Angels'!$BU$1,'Slot Angels'!Z31,0)</f>
        <v>0</v>
      </c>
      <c r="BV31" s="78">
        <f>IF(AG31='Slot Angels'!$BV$1,'Slot Angels'!AM31,0)</f>
        <v>0</v>
      </c>
      <c r="BW31" s="77">
        <f>IF(AG31='Slot Angels'!$BW$1,'Slot Angels'!AM31,0)</f>
        <v>0</v>
      </c>
      <c r="BX31" s="77">
        <f>IF(AG31='Slot Angels'!$BX$1,'Slot Angels'!AM31,0)</f>
        <v>0</v>
      </c>
      <c r="BY31" s="77">
        <f>IF(AG31='Slot Angels'!$BY$1,'Slot Angels'!AM31,0)</f>
        <v>0</v>
      </c>
      <c r="BZ31" s="77">
        <f>IF(AG31='Slot Angels'!$BZ$1,'Slot Angels'!AM31,0)</f>
        <v>20</v>
      </c>
      <c r="CA31" s="77">
        <f>IF(AG31='Slot Angels'!$CA$1,'Slot Angels'!AM31,0)</f>
        <v>0</v>
      </c>
      <c r="CB31" s="77">
        <f>IF(AG31='Slot Angels'!$CB$1,'Slot Angels'!AM31,0)</f>
        <v>0</v>
      </c>
      <c r="CC31" s="77">
        <f>IF(AG31='Slot Angels'!$CC$1,'Slot Angels'!AM31,0)</f>
        <v>0</v>
      </c>
      <c r="CD31" s="77">
        <f>IF(AG31='Slot Angels'!$CD$1,'Slot Angels'!AM31,0)</f>
        <v>0</v>
      </c>
      <c r="CE31" s="79">
        <f>IF(AG31='Slot Angels'!$CE$1,'Slot Angels'!AM31,0)</f>
        <v>0</v>
      </c>
      <c r="CF31" s="78">
        <f>IF(AT31='Slot Angels'!$CF$1,'Slot Angels'!AZ31,0)</f>
        <v>0</v>
      </c>
      <c r="CG31" s="77">
        <f>IF(AT31='Slot Angels'!$CG$1,'Slot Angels'!AZ31,0)</f>
        <v>0</v>
      </c>
      <c r="CH31" s="77">
        <f>IF(AT31='Slot Angels'!$CH$1,'Slot Angels'!AZ31,0)</f>
        <v>0</v>
      </c>
      <c r="CI31" s="77">
        <f>IF(AT31='Slot Angels'!$CI$1,'Slot Angels'!AZ31,0)</f>
        <v>0</v>
      </c>
      <c r="CJ31" s="77">
        <f>IF(AT31='Slot Angels'!$CJ$1,'Slot Angels'!AZ31,0)</f>
        <v>0</v>
      </c>
      <c r="CK31" s="77">
        <f>IF(AT31='Slot Angels'!$CK$1,'Slot Angels'!AZ31,0)</f>
        <v>0</v>
      </c>
      <c r="CL31" s="77">
        <f>IF(AT31='Slot Angels'!$CL$1,'Slot Angels'!AZ31,0)</f>
        <v>0</v>
      </c>
      <c r="CM31" s="77">
        <f>IF(AT31='Slot Angels'!$CM$1,'Slot Angels'!AZ31,0)</f>
        <v>0</v>
      </c>
      <c r="CN31" s="77">
        <f>IF(AT31='Slot Angels'!$CN$1,'Slot Angels'!AZ31,0)</f>
        <v>0</v>
      </c>
      <c r="CO31" s="79">
        <f>IF(AT31='Slot Angels'!$CO$1,'Slot Angels'!AZ31,0)</f>
        <v>0</v>
      </c>
    </row>
    <row r="32" spans="1:93" s="43" customFormat="1" ht="26.25">
      <c r="A32" s="101"/>
      <c r="B32" s="69">
        <v>17</v>
      </c>
      <c r="C32" s="115" t="s">
        <v>103</v>
      </c>
      <c r="D32" s="34" t="s">
        <v>97</v>
      </c>
      <c r="E32" s="130" t="str">
        <f>Eingabe!D16</f>
        <v>Porsche 917</v>
      </c>
      <c r="F32" s="68">
        <f>Eingabe!E16</f>
        <v>12</v>
      </c>
      <c r="G32" s="139">
        <f>Eingabe!F16</f>
        <v>0</v>
      </c>
      <c r="H32" s="65">
        <f>Eingabe!G16</f>
        <v>0</v>
      </c>
      <c r="I32" s="65">
        <f>Eingabe!H16</f>
        <v>12</v>
      </c>
      <c r="J32" s="65">
        <f>Eingabe!I16</f>
        <v>0</v>
      </c>
      <c r="K32" s="65">
        <f>Eingabe!J16</f>
        <v>0</v>
      </c>
      <c r="L32" s="65">
        <f>Eingabe!K16</f>
        <v>0</v>
      </c>
      <c r="M32" s="74">
        <f>Eingabe!L16</f>
        <v>12</v>
      </c>
      <c r="N32" s="74">
        <f t="shared" si="16"/>
        <v>12</v>
      </c>
      <c r="O32" s="158">
        <v>0</v>
      </c>
      <c r="P32" s="106"/>
      <c r="Q32" s="106"/>
      <c r="R32" s="45" t="s">
        <v>18</v>
      </c>
      <c r="S32" s="34" t="s">
        <v>114</v>
      </c>
      <c r="T32" s="124" t="s">
        <v>135</v>
      </c>
      <c r="U32" s="34"/>
      <c r="V32" s="35">
        <v>90.16</v>
      </c>
      <c r="W32" s="35">
        <f t="shared" si="17"/>
        <v>90.97</v>
      </c>
      <c r="X32" s="36">
        <v>181.13</v>
      </c>
      <c r="Y32" s="37">
        <f t="shared" si="18"/>
        <v>15.094166666666666</v>
      </c>
      <c r="Z32" s="38">
        <f>Eingabe!G9</f>
        <v>10</v>
      </c>
      <c r="AA32" s="39">
        <f t="shared" si="19"/>
        <v>6.6299999999999955</v>
      </c>
      <c r="AB32" s="49">
        <f t="shared" si="20"/>
        <v>1.1599999999999966</v>
      </c>
      <c r="AC32" s="106"/>
      <c r="AD32" s="109"/>
      <c r="AE32" s="45" t="s">
        <v>14</v>
      </c>
      <c r="AF32" s="34" t="s">
        <v>92</v>
      </c>
      <c r="AG32" s="34" t="s">
        <v>125</v>
      </c>
      <c r="AH32" s="65">
        <v>11</v>
      </c>
      <c r="AI32" s="35">
        <v>117.26</v>
      </c>
      <c r="AJ32" s="35">
        <f t="shared" si="21"/>
        <v>117.83</v>
      </c>
      <c r="AK32" s="36">
        <v>235.09</v>
      </c>
      <c r="AL32" s="37">
        <f>SUM(AK32/10)</f>
        <v>23.509</v>
      </c>
      <c r="AM32" s="38">
        <f>Eingabe!I7</f>
        <v>17</v>
      </c>
      <c r="AN32" s="39">
        <f>$AK$29-AK32</f>
        <v>7.8700000000000045</v>
      </c>
      <c r="AO32" s="49">
        <f>SUM(AK31-AK32)</f>
        <v>2.0900000000000034</v>
      </c>
      <c r="AP32" s="110"/>
      <c r="AQ32" s="111"/>
      <c r="AR32" s="45" t="s">
        <v>14</v>
      </c>
      <c r="AS32" s="40" t="s">
        <v>62</v>
      </c>
      <c r="AT32" s="34" t="str">
        <f>Eingabe!D6</f>
        <v>Porsche 962</v>
      </c>
      <c r="AU32" s="40"/>
      <c r="AV32" s="35"/>
      <c r="AW32" s="35">
        <f t="shared" si="22"/>
        <v>0</v>
      </c>
      <c r="AX32" s="36"/>
      <c r="AY32" s="37">
        <f t="shared" si="23"/>
        <v>0</v>
      </c>
      <c r="AZ32" s="38">
        <f>Eingabe!K6</f>
        <v>0</v>
      </c>
      <c r="BA32" s="39">
        <f>$AX$29-AX32</f>
        <v>0</v>
      </c>
      <c r="BB32" s="49">
        <f>SUM(AX31-AX32)</f>
        <v>0</v>
      </c>
      <c r="BC32" s="101"/>
      <c r="BD32" s="101"/>
      <c r="BE32" s="101"/>
      <c r="BF32" s="101"/>
      <c r="BG32" s="101"/>
      <c r="BH32" s="101"/>
      <c r="BL32" s="83">
        <f>IF(T32='Slot Angels'!$BL$1,'Slot Angels'!Z32,0)</f>
        <v>0</v>
      </c>
      <c r="BM32" s="84">
        <f>IF(T32='Slot Angels'!$BM$1,'Slot Angels'!Z32,0)</f>
        <v>10</v>
      </c>
      <c r="BN32" s="84">
        <f>IF(T32='Slot Angels'!$BN$1,'Slot Angels'!Z32,0)</f>
        <v>0</v>
      </c>
      <c r="BO32" s="84">
        <f>IF(T32='Slot Angels'!$BO$1,'Slot Angels'!Z32,0)</f>
        <v>0</v>
      </c>
      <c r="BP32" s="84">
        <f>IF(T32='Slot Angels'!$BP$1,'Slot Angels'!Z32,0)</f>
        <v>0</v>
      </c>
      <c r="BQ32" s="84">
        <f>IF(T32='Slot Angels'!$BQ$1,'Slot Angels'!Z32,0)</f>
        <v>0</v>
      </c>
      <c r="BR32" s="84">
        <f>IF(T32='Slot Angels'!$BR$1,'Slot Angels'!Z32,0)</f>
        <v>0</v>
      </c>
      <c r="BS32" s="84">
        <f>IF(T32='Slot Angels'!$BS$1,'Slot Angels'!Z32,0)</f>
        <v>0</v>
      </c>
      <c r="BT32" s="84">
        <f>IF(T32='Slot Angels'!$BT$1,'Slot Angels'!Z32,0)</f>
        <v>0</v>
      </c>
      <c r="BU32" s="85">
        <f>IF(T32='Slot Angels'!$BU$1,'Slot Angels'!Z32,0)</f>
        <v>0</v>
      </c>
      <c r="BV32" s="78">
        <f>IF(AG32='Slot Angels'!$BV$1,'Slot Angels'!AM32,0)</f>
        <v>0</v>
      </c>
      <c r="BW32" s="77">
        <f>IF(AG32='Slot Angels'!$BW$1,'Slot Angels'!AM32,0)</f>
        <v>0</v>
      </c>
      <c r="BX32" s="77">
        <f>IF(AG32='Slot Angels'!$BX$1,'Slot Angels'!AM32,0)</f>
        <v>17</v>
      </c>
      <c r="BY32" s="77">
        <f>IF(AG32='Slot Angels'!$BY$1,'Slot Angels'!AM32,0)</f>
        <v>0</v>
      </c>
      <c r="BZ32" s="77">
        <f>IF(AG32='Slot Angels'!$BZ$1,'Slot Angels'!AM32,0)</f>
        <v>0</v>
      </c>
      <c r="CA32" s="77">
        <f>IF(AG32='Slot Angels'!$CA$1,'Slot Angels'!AM32,0)</f>
        <v>0</v>
      </c>
      <c r="CB32" s="77">
        <f>IF(AG32='Slot Angels'!$CB$1,'Slot Angels'!AM32,0)</f>
        <v>0</v>
      </c>
      <c r="CC32" s="77">
        <f>IF(AG32='Slot Angels'!$CC$1,'Slot Angels'!AM32,0)</f>
        <v>0</v>
      </c>
      <c r="CD32" s="77">
        <f>IF(AG32='Slot Angels'!$CD$1,'Slot Angels'!AM32,0)</f>
        <v>0</v>
      </c>
      <c r="CE32" s="79">
        <f>IF(AG32='Slot Angels'!$CE$1,'Slot Angels'!AM32,0)</f>
        <v>0</v>
      </c>
      <c r="CF32" s="78">
        <f>IF(AT32='Slot Angels'!$CF$1,'Slot Angels'!AZ32,0)</f>
        <v>0</v>
      </c>
      <c r="CG32" s="77">
        <f>IF(AT32='Slot Angels'!$CG$1,'Slot Angels'!AZ32,0)</f>
        <v>0</v>
      </c>
      <c r="CH32" s="77">
        <f>IF(AT32='Slot Angels'!$CH$1,'Slot Angels'!AZ32,0)</f>
        <v>0</v>
      </c>
      <c r="CI32" s="77">
        <f>IF(AT32='Slot Angels'!$CI$1,'Slot Angels'!AZ32,0)</f>
        <v>0</v>
      </c>
      <c r="CJ32" s="77">
        <f>IF(AT32='Slot Angels'!$CJ$1,'Slot Angels'!AZ32,0)</f>
        <v>0</v>
      </c>
      <c r="CK32" s="77">
        <f>IF(AT32='Slot Angels'!$CK$1,'Slot Angels'!AZ32,0)</f>
        <v>0</v>
      </c>
      <c r="CL32" s="77">
        <f>IF(AT32='Slot Angels'!$CL$1,'Slot Angels'!AZ32,0)</f>
        <v>0</v>
      </c>
      <c r="CM32" s="77">
        <f>IF(AT32='Slot Angels'!$CM$1,'Slot Angels'!AZ32,0)</f>
        <v>0</v>
      </c>
      <c r="CN32" s="77">
        <f>IF(AT32='Slot Angels'!$CN$1,'Slot Angels'!AZ32,0)</f>
        <v>0</v>
      </c>
      <c r="CO32" s="79">
        <f>IF(AT32='Slot Angels'!$CO$1,'Slot Angels'!AZ32,0)</f>
        <v>0</v>
      </c>
    </row>
    <row r="33" spans="1:93" s="43" customFormat="1" ht="26.25">
      <c r="A33" s="101"/>
      <c r="B33" s="69">
        <v>18</v>
      </c>
      <c r="C33" s="115" t="s">
        <v>103</v>
      </c>
      <c r="D33" s="34" t="s">
        <v>72</v>
      </c>
      <c r="E33" s="130" t="str">
        <f>Eingabe!D48</f>
        <v>Porsche 917</v>
      </c>
      <c r="F33" s="68">
        <f>Eingabe!E48</f>
        <v>12</v>
      </c>
      <c r="G33" s="139">
        <f>Eingabe!F48</f>
        <v>0</v>
      </c>
      <c r="H33" s="65">
        <f>Eingabe!G48</f>
        <v>0</v>
      </c>
      <c r="I33" s="65">
        <f>Eingabe!H48</f>
        <v>0</v>
      </c>
      <c r="J33" s="65">
        <f>Eingabe!I48</f>
        <v>12</v>
      </c>
      <c r="K33" s="65">
        <f>Eingabe!J48</f>
        <v>0</v>
      </c>
      <c r="L33" s="65">
        <f>Eingabe!K48</f>
        <v>0</v>
      </c>
      <c r="M33" s="74">
        <f>Eingabe!L48</f>
        <v>12</v>
      </c>
      <c r="N33" s="74">
        <f t="shared" si="16"/>
        <v>12</v>
      </c>
      <c r="O33" s="158">
        <v>0</v>
      </c>
      <c r="P33" s="106"/>
      <c r="Q33" s="106"/>
      <c r="R33" s="45" t="s">
        <v>19</v>
      </c>
      <c r="S33" s="40" t="s">
        <v>61</v>
      </c>
      <c r="T33" s="124" t="s">
        <v>126</v>
      </c>
      <c r="U33" s="40"/>
      <c r="V33" s="35">
        <v>90.32</v>
      </c>
      <c r="W33" s="35">
        <f t="shared" si="17"/>
        <v>89.19</v>
      </c>
      <c r="X33" s="36">
        <v>179.51</v>
      </c>
      <c r="Y33" s="37">
        <f t="shared" si="18"/>
        <v>14.959166666666667</v>
      </c>
      <c r="Z33" s="38">
        <f>Eingabe!G13</f>
        <v>9</v>
      </c>
      <c r="AA33" s="39">
        <f t="shared" si="19"/>
        <v>8.25</v>
      </c>
      <c r="AB33" s="49">
        <f t="shared" si="20"/>
        <v>1.6200000000000045</v>
      </c>
      <c r="AC33" s="106"/>
      <c r="AD33" s="109"/>
      <c r="AE33" s="45" t="s">
        <v>15</v>
      </c>
      <c r="AF33" s="34" t="s">
        <v>115</v>
      </c>
      <c r="AG33" s="34" t="str">
        <f>Eingabe!D17</f>
        <v>Porsche 917</v>
      </c>
      <c r="AH33" s="65">
        <v>8</v>
      </c>
      <c r="AI33" s="35">
        <v>116.96</v>
      </c>
      <c r="AJ33" s="35">
        <f t="shared" si="21"/>
        <v>118.11</v>
      </c>
      <c r="AK33" s="36">
        <v>235.07</v>
      </c>
      <c r="AL33" s="37">
        <f aca="true" t="shared" si="24" ref="AL33:AL43">SUM(AK33/10)</f>
        <v>23.506999999999998</v>
      </c>
      <c r="AM33" s="38">
        <f>Eingabe!I17</f>
        <v>16</v>
      </c>
      <c r="AN33" s="39">
        <f aca="true" t="shared" si="25" ref="AN33:AN43">$AK$29-AK33</f>
        <v>7.890000000000015</v>
      </c>
      <c r="AO33" s="49">
        <f aca="true" t="shared" si="26" ref="AO33:AO43">SUM(AK32-AK33)</f>
        <v>0.020000000000010232</v>
      </c>
      <c r="AP33" s="110"/>
      <c r="AQ33" s="111"/>
      <c r="AR33" s="45" t="s">
        <v>15</v>
      </c>
      <c r="AS33" s="34" t="s">
        <v>92</v>
      </c>
      <c r="AT33" s="34" t="str">
        <f>Eingabe!D7</f>
        <v>Nissan R89</v>
      </c>
      <c r="AU33" s="34"/>
      <c r="AV33" s="35"/>
      <c r="AW33" s="35">
        <f t="shared" si="22"/>
        <v>0</v>
      </c>
      <c r="AX33" s="36"/>
      <c r="AY33" s="37">
        <f t="shared" si="23"/>
        <v>0</v>
      </c>
      <c r="AZ33" s="38">
        <f>Eingabe!K7</f>
        <v>0</v>
      </c>
      <c r="BA33" s="39">
        <f aca="true" t="shared" si="27" ref="BA33:BA78">$AX$29-AX33</f>
        <v>0</v>
      </c>
      <c r="BB33" s="49">
        <f aca="true" t="shared" si="28" ref="BB33:BB78">SUM(AX32-AX33)</f>
        <v>0</v>
      </c>
      <c r="BC33" s="101"/>
      <c r="BD33" s="101"/>
      <c r="BE33" s="101"/>
      <c r="BF33" s="101"/>
      <c r="BG33" s="101"/>
      <c r="BH33" s="101"/>
      <c r="BL33" s="83">
        <f>IF(T33='Slot Angels'!$BL$1,'Slot Angels'!Z33,0)</f>
        <v>0</v>
      </c>
      <c r="BM33" s="84">
        <f>IF(T33='Slot Angels'!$BM$1,'Slot Angels'!Z33,0)</f>
        <v>0</v>
      </c>
      <c r="BN33" s="84">
        <f>IF(T33='Slot Angels'!$BN$1,'Slot Angels'!Z33,0)</f>
        <v>0</v>
      </c>
      <c r="BO33" s="84">
        <f>IF(T33='Slot Angels'!$BO$1,'Slot Angels'!Z33,0)</f>
        <v>9</v>
      </c>
      <c r="BP33" s="84">
        <f>IF(T33='Slot Angels'!$BP$1,'Slot Angels'!Z33,0)</f>
        <v>0</v>
      </c>
      <c r="BQ33" s="84">
        <f>IF(T33='Slot Angels'!$BQ$1,'Slot Angels'!Z33,0)</f>
        <v>0</v>
      </c>
      <c r="BR33" s="84">
        <f>IF(T33='Slot Angels'!$BR$1,'Slot Angels'!Z33,0)</f>
        <v>0</v>
      </c>
      <c r="BS33" s="84">
        <f>IF(T33='Slot Angels'!$BS$1,'Slot Angels'!Z33,0)</f>
        <v>0</v>
      </c>
      <c r="BT33" s="84">
        <f>IF(T33='Slot Angels'!$BT$1,'Slot Angels'!Z33,0)</f>
        <v>0</v>
      </c>
      <c r="BU33" s="85">
        <f>IF(T33='Slot Angels'!$BU$1,'Slot Angels'!Z33,0)</f>
        <v>0</v>
      </c>
      <c r="BV33" s="78">
        <f>IF(AG33='Slot Angels'!$BV$1,'Slot Angels'!AM33,0)</f>
        <v>0</v>
      </c>
      <c r="BW33" s="77">
        <f>IF(AG33='Slot Angels'!$BW$1,'Slot Angels'!AM33,0)</f>
        <v>0</v>
      </c>
      <c r="BX33" s="77">
        <f>IF(AG33='Slot Angels'!$BX$1,'Slot Angels'!AM33,0)</f>
        <v>0</v>
      </c>
      <c r="BY33" s="77">
        <f>IF(AG33='Slot Angels'!$BY$1,'Slot Angels'!AM33,0)</f>
        <v>0</v>
      </c>
      <c r="BZ33" s="77">
        <f>IF(AG33='Slot Angels'!$BZ$1,'Slot Angels'!AM33,0)</f>
        <v>16</v>
      </c>
      <c r="CA33" s="77">
        <f>IF(AG33='Slot Angels'!$CA$1,'Slot Angels'!AM33,0)</f>
        <v>0</v>
      </c>
      <c r="CB33" s="77">
        <f>IF(AG33='Slot Angels'!$CB$1,'Slot Angels'!AM33,0)</f>
        <v>0</v>
      </c>
      <c r="CC33" s="77">
        <f>IF(AG33='Slot Angels'!$CC$1,'Slot Angels'!AM33,0)</f>
        <v>0</v>
      </c>
      <c r="CD33" s="77">
        <f>IF(AG33='Slot Angels'!$CD$1,'Slot Angels'!AM33,0)</f>
        <v>0</v>
      </c>
      <c r="CE33" s="79">
        <f>IF(AG33='Slot Angels'!$CE$1,'Slot Angels'!AM33,0)</f>
        <v>0</v>
      </c>
      <c r="CF33" s="78">
        <f>IF(AT33='Slot Angels'!$CF$1,'Slot Angels'!AZ33,0)</f>
        <v>0</v>
      </c>
      <c r="CG33" s="77">
        <f>IF(AT33='Slot Angels'!$CG$1,'Slot Angels'!AZ33,0)</f>
        <v>0</v>
      </c>
      <c r="CH33" s="77">
        <f>IF(AT33='Slot Angels'!$CH$1,'Slot Angels'!AZ33,0)</f>
        <v>0</v>
      </c>
      <c r="CI33" s="77">
        <f>IF(AT33='Slot Angels'!$CI$1,'Slot Angels'!AZ33,0)</f>
        <v>0</v>
      </c>
      <c r="CJ33" s="77">
        <f>IF(AT33='Slot Angels'!$CJ$1,'Slot Angels'!AZ33,0)</f>
        <v>0</v>
      </c>
      <c r="CK33" s="77">
        <f>IF(AT33='Slot Angels'!$CK$1,'Slot Angels'!AZ33,0)</f>
        <v>0</v>
      </c>
      <c r="CL33" s="77">
        <f>IF(AT33='Slot Angels'!$CL$1,'Slot Angels'!AZ33,0)</f>
        <v>0</v>
      </c>
      <c r="CM33" s="77">
        <f>IF(AT33='Slot Angels'!$CM$1,'Slot Angels'!AZ33,0)</f>
        <v>0</v>
      </c>
      <c r="CN33" s="77">
        <f>IF(AT33='Slot Angels'!$CN$1,'Slot Angels'!AZ33,0)</f>
        <v>0</v>
      </c>
      <c r="CO33" s="79">
        <f>IF(AT33='Slot Angels'!$CO$1,'Slot Angels'!AZ33,0)</f>
        <v>0</v>
      </c>
    </row>
    <row r="34" spans="1:93" s="43" customFormat="1" ht="26.25">
      <c r="A34" s="101"/>
      <c r="B34" s="69">
        <v>19</v>
      </c>
      <c r="C34" s="115" t="s">
        <v>103</v>
      </c>
      <c r="D34" s="34" t="s">
        <v>89</v>
      </c>
      <c r="E34" s="130" t="str">
        <f>Eingabe!D44</f>
        <v>Jaguar XJR-8</v>
      </c>
      <c r="F34" s="68">
        <f>Eingabe!E44</f>
        <v>11</v>
      </c>
      <c r="G34" s="139">
        <f>Eingabe!F44</f>
        <v>0</v>
      </c>
      <c r="H34" s="65">
        <f>Eingabe!G44</f>
        <v>0</v>
      </c>
      <c r="I34" s="65">
        <f>Eingabe!H44</f>
        <v>0</v>
      </c>
      <c r="J34" s="65">
        <f>Eingabe!I44</f>
        <v>0</v>
      </c>
      <c r="K34" s="65">
        <f>Eingabe!J44</f>
        <v>11</v>
      </c>
      <c r="L34" s="65">
        <f>Eingabe!K44</f>
        <v>0</v>
      </c>
      <c r="M34" s="74">
        <f>Eingabe!L44</f>
        <v>11</v>
      </c>
      <c r="N34" s="74">
        <f t="shared" si="16"/>
        <v>11</v>
      </c>
      <c r="O34" s="158">
        <v>0</v>
      </c>
      <c r="P34" s="106"/>
      <c r="Q34" s="106"/>
      <c r="R34" s="45" t="s">
        <v>20</v>
      </c>
      <c r="S34" s="34" t="s">
        <v>94</v>
      </c>
      <c r="T34" s="124" t="s">
        <v>135</v>
      </c>
      <c r="U34" s="34"/>
      <c r="V34" s="35">
        <v>85.61</v>
      </c>
      <c r="W34" s="35">
        <f t="shared" si="17"/>
        <v>87.35000000000001</v>
      </c>
      <c r="X34" s="36">
        <v>172.96</v>
      </c>
      <c r="Y34" s="37">
        <f t="shared" si="18"/>
        <v>14.413333333333334</v>
      </c>
      <c r="Z34" s="38">
        <f>Eingabe!G11</f>
        <v>8</v>
      </c>
      <c r="AA34" s="39">
        <f t="shared" si="19"/>
        <v>14.799999999999983</v>
      </c>
      <c r="AB34" s="49">
        <f t="shared" si="20"/>
        <v>6.549999999999983</v>
      </c>
      <c r="AC34" s="106"/>
      <c r="AD34" s="109"/>
      <c r="AE34" s="45" t="s">
        <v>16</v>
      </c>
      <c r="AF34" s="34" t="s">
        <v>90</v>
      </c>
      <c r="AG34" s="34" t="str">
        <f>Eingabe!D10</f>
        <v>Jaguar XJR-8</v>
      </c>
      <c r="AH34" s="65">
        <v>3</v>
      </c>
      <c r="AI34" s="35">
        <v>116.55</v>
      </c>
      <c r="AJ34" s="35">
        <f t="shared" si="21"/>
        <v>117.33999999999999</v>
      </c>
      <c r="AK34" s="36">
        <v>233.89</v>
      </c>
      <c r="AL34" s="37">
        <f t="shared" si="24"/>
        <v>23.389</v>
      </c>
      <c r="AM34" s="38">
        <f>Eingabe!I10</f>
        <v>15</v>
      </c>
      <c r="AN34" s="39">
        <f t="shared" si="25"/>
        <v>9.070000000000022</v>
      </c>
      <c r="AO34" s="49">
        <f t="shared" si="26"/>
        <v>1.1800000000000068</v>
      </c>
      <c r="AP34" s="110"/>
      <c r="AQ34" s="111"/>
      <c r="AR34" s="45" t="s">
        <v>16</v>
      </c>
      <c r="AS34" s="34" t="s">
        <v>91</v>
      </c>
      <c r="AT34" s="34" t="str">
        <f>Eingabe!D8</f>
        <v>Jaguar XJR-8</v>
      </c>
      <c r="AU34" s="34"/>
      <c r="AV34" s="35"/>
      <c r="AW34" s="35">
        <f t="shared" si="22"/>
        <v>0</v>
      </c>
      <c r="AX34" s="36"/>
      <c r="AY34" s="37">
        <f t="shared" si="23"/>
        <v>0</v>
      </c>
      <c r="AZ34" s="38">
        <f>Eingabe!K8</f>
        <v>0</v>
      </c>
      <c r="BA34" s="39">
        <f t="shared" si="27"/>
        <v>0</v>
      </c>
      <c r="BB34" s="49">
        <f t="shared" si="28"/>
        <v>0</v>
      </c>
      <c r="BC34" s="101"/>
      <c r="BD34" s="101"/>
      <c r="BE34" s="101"/>
      <c r="BF34" s="101"/>
      <c r="BG34" s="101"/>
      <c r="BH34" s="101"/>
      <c r="BL34" s="83">
        <f>IF(T34='Slot Angels'!$BL$1,'Slot Angels'!Z34,0)</f>
        <v>0</v>
      </c>
      <c r="BM34" s="84">
        <f>IF(T34='Slot Angels'!$BM$1,'Slot Angels'!Z34,0)</f>
        <v>8</v>
      </c>
      <c r="BN34" s="84">
        <f>IF(T34='Slot Angels'!$BN$1,'Slot Angels'!Z34,0)</f>
        <v>0</v>
      </c>
      <c r="BO34" s="84">
        <f>IF(T34='Slot Angels'!$BO$1,'Slot Angels'!Z34,0)</f>
        <v>0</v>
      </c>
      <c r="BP34" s="84">
        <f>IF(T34='Slot Angels'!$BP$1,'Slot Angels'!Z34,0)</f>
        <v>0</v>
      </c>
      <c r="BQ34" s="84">
        <f>IF(T34='Slot Angels'!$BQ$1,'Slot Angels'!Z34,0)</f>
        <v>0</v>
      </c>
      <c r="BR34" s="84">
        <f>IF(T34='Slot Angels'!$BR$1,'Slot Angels'!Z34,0)</f>
        <v>0</v>
      </c>
      <c r="BS34" s="84">
        <f>IF(T34='Slot Angels'!$BS$1,'Slot Angels'!Z34,0)</f>
        <v>0</v>
      </c>
      <c r="BT34" s="84">
        <f>IF(T34='Slot Angels'!$BT$1,'Slot Angels'!Z34,0)</f>
        <v>0</v>
      </c>
      <c r="BU34" s="85">
        <f>IF(T34='Slot Angels'!$BU$1,'Slot Angels'!Z34,0)</f>
        <v>0</v>
      </c>
      <c r="BV34" s="78">
        <f>IF(AG34='Slot Angels'!$BV$1,'Slot Angels'!AM34,0)</f>
        <v>0</v>
      </c>
      <c r="BW34" s="77">
        <f>IF(AG34='Slot Angels'!$BW$1,'Slot Angels'!AM34,0)</f>
        <v>15</v>
      </c>
      <c r="BX34" s="77">
        <f>IF(AG34='Slot Angels'!$BX$1,'Slot Angels'!AM34,0)</f>
        <v>0</v>
      </c>
      <c r="BY34" s="77">
        <f>IF(AG34='Slot Angels'!$BY$1,'Slot Angels'!AM34,0)</f>
        <v>0</v>
      </c>
      <c r="BZ34" s="77">
        <f>IF(AG34='Slot Angels'!$BZ$1,'Slot Angels'!AM34,0)</f>
        <v>0</v>
      </c>
      <c r="CA34" s="77">
        <f>IF(AG34='Slot Angels'!$CA$1,'Slot Angels'!AM34,0)</f>
        <v>0</v>
      </c>
      <c r="CB34" s="77">
        <f>IF(AG34='Slot Angels'!$CB$1,'Slot Angels'!AM34,0)</f>
        <v>0</v>
      </c>
      <c r="CC34" s="77">
        <f>IF(AG34='Slot Angels'!$CC$1,'Slot Angels'!AM34,0)</f>
        <v>0</v>
      </c>
      <c r="CD34" s="77">
        <f>IF(AG34='Slot Angels'!$CD$1,'Slot Angels'!AM34,0)</f>
        <v>0</v>
      </c>
      <c r="CE34" s="79">
        <f>IF(AG34='Slot Angels'!$CE$1,'Slot Angels'!AM34,0)</f>
        <v>0</v>
      </c>
      <c r="CF34" s="78">
        <f>IF(AT34='Slot Angels'!$CF$1,'Slot Angels'!AZ34,0)</f>
        <v>0</v>
      </c>
      <c r="CG34" s="77">
        <f>IF(AT34='Slot Angels'!$CG$1,'Slot Angels'!AZ34,0)</f>
        <v>0</v>
      </c>
      <c r="CH34" s="77">
        <f>IF(AT34='Slot Angels'!$CH$1,'Slot Angels'!AZ34,0)</f>
        <v>0</v>
      </c>
      <c r="CI34" s="77">
        <f>IF(AT34='Slot Angels'!$CI$1,'Slot Angels'!AZ34,0)</f>
        <v>0</v>
      </c>
      <c r="CJ34" s="77">
        <f>IF(AT34='Slot Angels'!$CJ$1,'Slot Angels'!AZ34,0)</f>
        <v>0</v>
      </c>
      <c r="CK34" s="77">
        <f>IF(AT34='Slot Angels'!$CK$1,'Slot Angels'!AZ34,0)</f>
        <v>0</v>
      </c>
      <c r="CL34" s="77">
        <f>IF(AT34='Slot Angels'!$CL$1,'Slot Angels'!AZ34,0)</f>
        <v>0</v>
      </c>
      <c r="CM34" s="77">
        <f>IF(AT34='Slot Angels'!$CM$1,'Slot Angels'!AZ34,0)</f>
        <v>0</v>
      </c>
      <c r="CN34" s="77">
        <f>IF(AT34='Slot Angels'!$CN$1,'Slot Angels'!AZ34,0)</f>
        <v>0</v>
      </c>
      <c r="CO34" s="79">
        <f>IF(AT34='Slot Angels'!$CO$1,'Slot Angels'!AZ34,0)</f>
        <v>0</v>
      </c>
    </row>
    <row r="35" spans="1:93" s="43" customFormat="1" ht="26.25">
      <c r="A35" s="101"/>
      <c r="B35" s="69">
        <v>20</v>
      </c>
      <c r="C35" s="117" t="s">
        <v>106</v>
      </c>
      <c r="D35" s="34" t="s">
        <v>136</v>
      </c>
      <c r="E35" s="130" t="str">
        <f>Eingabe!D51</f>
        <v>Porsche 962</v>
      </c>
      <c r="F35" s="68">
        <f>Eingabe!E51</f>
        <v>7</v>
      </c>
      <c r="G35" s="139">
        <f>Eingabe!F51</f>
        <v>0</v>
      </c>
      <c r="H35" s="65">
        <f>Eingabe!G51</f>
        <v>0</v>
      </c>
      <c r="I35" s="65">
        <f>Eingabe!H51</f>
        <v>0</v>
      </c>
      <c r="J35" s="65">
        <f>Eingabe!I51</f>
        <v>0</v>
      </c>
      <c r="K35" s="65">
        <f>Eingabe!J51</f>
        <v>7</v>
      </c>
      <c r="L35" s="65">
        <f>Eingabe!K51</f>
        <v>0</v>
      </c>
      <c r="M35" s="74">
        <f>Eingabe!L51</f>
        <v>7</v>
      </c>
      <c r="N35" s="74">
        <f t="shared" si="16"/>
        <v>7</v>
      </c>
      <c r="O35" s="158">
        <v>0</v>
      </c>
      <c r="P35" s="106"/>
      <c r="Q35" s="106"/>
      <c r="R35" s="45" t="s">
        <v>21</v>
      </c>
      <c r="S35" s="34" t="s">
        <v>120</v>
      </c>
      <c r="T35" s="129" t="s">
        <v>125</v>
      </c>
      <c r="U35" s="34"/>
      <c r="V35" s="35">
        <v>78.49</v>
      </c>
      <c r="W35" s="35">
        <f t="shared" si="17"/>
        <v>84.81000000000002</v>
      </c>
      <c r="X35" s="36">
        <v>163.3</v>
      </c>
      <c r="Y35" s="37">
        <f t="shared" si="18"/>
        <v>13.608333333333334</v>
      </c>
      <c r="Z35" s="38">
        <f>Eingabe!G12</f>
        <v>7</v>
      </c>
      <c r="AA35" s="39">
        <f t="shared" si="19"/>
        <v>24.45999999999998</v>
      </c>
      <c r="AB35" s="49">
        <f t="shared" si="20"/>
        <v>9.659999999999997</v>
      </c>
      <c r="AC35" s="106"/>
      <c r="AD35" s="109"/>
      <c r="AE35" s="45" t="s">
        <v>17</v>
      </c>
      <c r="AF35" s="34" t="s">
        <v>91</v>
      </c>
      <c r="AG35" s="34" t="str">
        <f>Eingabe!D8</f>
        <v>Jaguar XJR-8</v>
      </c>
      <c r="AH35" s="65">
        <v>12</v>
      </c>
      <c r="AI35" s="35">
        <v>116.36</v>
      </c>
      <c r="AJ35" s="35">
        <f t="shared" si="21"/>
        <v>117.38000000000001</v>
      </c>
      <c r="AK35" s="36">
        <v>233.74</v>
      </c>
      <c r="AL35" s="37">
        <f t="shared" si="24"/>
        <v>23.374000000000002</v>
      </c>
      <c r="AM35" s="38">
        <f>Eingabe!I8</f>
        <v>14</v>
      </c>
      <c r="AN35" s="39">
        <f t="shared" si="25"/>
        <v>9.219999999999999</v>
      </c>
      <c r="AO35" s="49">
        <f t="shared" si="26"/>
        <v>0.14999999999997726</v>
      </c>
      <c r="AP35" s="110"/>
      <c r="AQ35" s="111"/>
      <c r="AR35" s="45" t="s">
        <v>17</v>
      </c>
      <c r="AS35" s="34" t="s">
        <v>114</v>
      </c>
      <c r="AT35" s="34" t="str">
        <f>Eingabe!D9</f>
        <v>Porsche 917</v>
      </c>
      <c r="AU35" s="34"/>
      <c r="AV35" s="35"/>
      <c r="AW35" s="35">
        <f t="shared" si="22"/>
        <v>0</v>
      </c>
      <c r="AX35" s="36"/>
      <c r="AY35" s="37">
        <f t="shared" si="23"/>
        <v>0</v>
      </c>
      <c r="AZ35" s="38">
        <f>Eingabe!K9</f>
        <v>0</v>
      </c>
      <c r="BA35" s="39">
        <f t="shared" si="27"/>
        <v>0</v>
      </c>
      <c r="BB35" s="49">
        <f t="shared" si="28"/>
        <v>0</v>
      </c>
      <c r="BC35" s="101"/>
      <c r="BD35" s="101"/>
      <c r="BE35" s="101"/>
      <c r="BF35" s="101"/>
      <c r="BG35" s="101"/>
      <c r="BH35" s="101"/>
      <c r="BL35" s="83">
        <f>IF(T35='Slot Angels'!$BL$1,'Slot Angels'!Z35,0)</f>
        <v>0</v>
      </c>
      <c r="BM35" s="84">
        <f>IF(T35='Slot Angels'!$BM$1,'Slot Angels'!Z35,0)</f>
        <v>0</v>
      </c>
      <c r="BN35" s="84">
        <f>IF(T35='Slot Angels'!$BN$1,'Slot Angels'!Z35,0)</f>
        <v>7</v>
      </c>
      <c r="BO35" s="84">
        <f>IF(T35='Slot Angels'!$BO$1,'Slot Angels'!Z35,0)</f>
        <v>0</v>
      </c>
      <c r="BP35" s="84">
        <f>IF(T35='Slot Angels'!$BP$1,'Slot Angels'!Z35,0)</f>
        <v>0</v>
      </c>
      <c r="BQ35" s="84">
        <f>IF(T35='Slot Angels'!$BQ$1,'Slot Angels'!Z35,0)</f>
        <v>0</v>
      </c>
      <c r="BR35" s="84">
        <f>IF(T35='Slot Angels'!$BR$1,'Slot Angels'!Z35,0)</f>
        <v>0</v>
      </c>
      <c r="BS35" s="84">
        <f>IF(T35='Slot Angels'!$BS$1,'Slot Angels'!Z35,0)</f>
        <v>0</v>
      </c>
      <c r="BT35" s="84">
        <f>IF(T35='Slot Angels'!$BT$1,'Slot Angels'!Z35,0)</f>
        <v>0</v>
      </c>
      <c r="BU35" s="85">
        <f>IF(T35='Slot Angels'!$BU$1,'Slot Angels'!Z35,0)</f>
        <v>0</v>
      </c>
      <c r="BV35" s="78">
        <f>IF(AG35='Slot Angels'!$BV$1,'Slot Angels'!AM35,0)</f>
        <v>0</v>
      </c>
      <c r="BW35" s="77">
        <f>IF(AG35='Slot Angels'!$BW$1,'Slot Angels'!AM35,0)</f>
        <v>14</v>
      </c>
      <c r="BX35" s="77">
        <f>IF(AG35='Slot Angels'!$BX$1,'Slot Angels'!AM35,0)</f>
        <v>0</v>
      </c>
      <c r="BY35" s="77">
        <f>IF(AG35='Slot Angels'!$BY$1,'Slot Angels'!AM35,0)</f>
        <v>0</v>
      </c>
      <c r="BZ35" s="77">
        <f>IF(AG35='Slot Angels'!$BZ$1,'Slot Angels'!AM35,0)</f>
        <v>0</v>
      </c>
      <c r="CA35" s="77">
        <f>IF(AG35='Slot Angels'!$CA$1,'Slot Angels'!AM35,0)</f>
        <v>0</v>
      </c>
      <c r="CB35" s="77">
        <f>IF(AG35='Slot Angels'!$CB$1,'Slot Angels'!AM35,0)</f>
        <v>0</v>
      </c>
      <c r="CC35" s="77">
        <f>IF(AG35='Slot Angels'!$CC$1,'Slot Angels'!AM35,0)</f>
        <v>0</v>
      </c>
      <c r="CD35" s="77">
        <f>IF(AG35='Slot Angels'!$CD$1,'Slot Angels'!AM35,0)</f>
        <v>0</v>
      </c>
      <c r="CE35" s="79">
        <f>IF(AG35='Slot Angels'!$CE$1,'Slot Angels'!AM35,0)</f>
        <v>0</v>
      </c>
      <c r="CF35" s="78">
        <f>IF(AT35='Slot Angels'!$CF$1,'Slot Angels'!AZ35,0)</f>
        <v>0</v>
      </c>
      <c r="CG35" s="77">
        <f>IF(AT35='Slot Angels'!$CG$1,'Slot Angels'!AZ35,0)</f>
        <v>0</v>
      </c>
      <c r="CH35" s="77">
        <f>IF(AT35='Slot Angels'!$CH$1,'Slot Angels'!AZ35,0)</f>
        <v>0</v>
      </c>
      <c r="CI35" s="77">
        <f>IF(AT35='Slot Angels'!$CI$1,'Slot Angels'!AZ35,0)</f>
        <v>0</v>
      </c>
      <c r="CJ35" s="77">
        <f>IF(AT35='Slot Angels'!$CJ$1,'Slot Angels'!AZ35,0)</f>
        <v>0</v>
      </c>
      <c r="CK35" s="77">
        <f>IF(AT35='Slot Angels'!$CK$1,'Slot Angels'!AZ35,0)</f>
        <v>0</v>
      </c>
      <c r="CL35" s="77">
        <f>IF(AT35='Slot Angels'!$CL$1,'Slot Angels'!AZ35,0)</f>
        <v>0</v>
      </c>
      <c r="CM35" s="77">
        <f>IF(AT35='Slot Angels'!$CM$1,'Slot Angels'!AZ35,0)</f>
        <v>0</v>
      </c>
      <c r="CN35" s="77">
        <f>IF(AT35='Slot Angels'!$CN$1,'Slot Angels'!AZ35,0)</f>
        <v>0</v>
      </c>
      <c r="CO35" s="79">
        <f>IF(AT35='Slot Angels'!$CO$1,'Slot Angels'!AZ35,0)</f>
        <v>0</v>
      </c>
    </row>
    <row r="36" spans="1:93" s="43" customFormat="1" ht="27" thickBot="1">
      <c r="A36" s="101"/>
      <c r="B36" s="250" t="s">
        <v>96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106"/>
      <c r="Q36" s="106"/>
      <c r="R36" s="45" t="s">
        <v>22</v>
      </c>
      <c r="S36" s="34" t="s">
        <v>115</v>
      </c>
      <c r="T36" s="124" t="s">
        <v>127</v>
      </c>
      <c r="U36" s="34"/>
      <c r="V36" s="35">
        <v>88.57</v>
      </c>
      <c r="W36" s="35">
        <f t="shared" si="17"/>
        <v>65.99000000000001</v>
      </c>
      <c r="X36" s="36">
        <v>154.56</v>
      </c>
      <c r="Y36" s="37">
        <f t="shared" si="18"/>
        <v>12.88</v>
      </c>
      <c r="Z36" s="38">
        <f>Eingabe!G17</f>
        <v>1</v>
      </c>
      <c r="AA36" s="39">
        <f t="shared" si="19"/>
        <v>33.19999999999999</v>
      </c>
      <c r="AB36" s="49">
        <f t="shared" si="20"/>
        <v>8.740000000000009</v>
      </c>
      <c r="AC36" s="106"/>
      <c r="AD36" s="109"/>
      <c r="AE36" s="45" t="s">
        <v>18</v>
      </c>
      <c r="AF36" s="34" t="s">
        <v>132</v>
      </c>
      <c r="AG36" s="34" t="s">
        <v>126</v>
      </c>
      <c r="AH36" s="65">
        <v>15</v>
      </c>
      <c r="AI36" s="35">
        <v>116.34</v>
      </c>
      <c r="AJ36" s="35">
        <f t="shared" si="21"/>
        <v>116.81</v>
      </c>
      <c r="AK36" s="36">
        <v>233.15</v>
      </c>
      <c r="AL36" s="37">
        <f t="shared" si="24"/>
        <v>23.315</v>
      </c>
      <c r="AM36" s="38">
        <f>Eingabe!I50</f>
        <v>13</v>
      </c>
      <c r="AN36" s="39">
        <f t="shared" si="25"/>
        <v>9.810000000000002</v>
      </c>
      <c r="AO36" s="49">
        <f t="shared" si="26"/>
        <v>0.5900000000000034</v>
      </c>
      <c r="AP36" s="110"/>
      <c r="AQ36" s="111"/>
      <c r="AR36" s="45" t="s">
        <v>18</v>
      </c>
      <c r="AS36" s="34" t="s">
        <v>90</v>
      </c>
      <c r="AT36" s="34" t="str">
        <f>Eingabe!D10</f>
        <v>Jaguar XJR-8</v>
      </c>
      <c r="AU36" s="34"/>
      <c r="AV36" s="35"/>
      <c r="AW36" s="35">
        <f t="shared" si="22"/>
        <v>0</v>
      </c>
      <c r="AX36" s="36"/>
      <c r="AY36" s="37">
        <f t="shared" si="23"/>
        <v>0</v>
      </c>
      <c r="AZ36" s="38">
        <f>Eingabe!K10</f>
        <v>0</v>
      </c>
      <c r="BA36" s="39">
        <f t="shared" si="27"/>
        <v>0</v>
      </c>
      <c r="BB36" s="49">
        <f t="shared" si="28"/>
        <v>0</v>
      </c>
      <c r="BC36" s="101"/>
      <c r="BD36" s="101"/>
      <c r="BE36" s="101"/>
      <c r="BF36" s="101"/>
      <c r="BG36" s="101"/>
      <c r="BH36" s="101"/>
      <c r="BL36" s="83">
        <f>IF(T36='Slot Angels'!$BL$1,'Slot Angels'!Z36,0)</f>
        <v>0</v>
      </c>
      <c r="BM36" s="84">
        <f>IF(T36='Slot Angels'!$BM$1,'Slot Angels'!Z36,0)</f>
        <v>0</v>
      </c>
      <c r="BN36" s="84">
        <f>IF(T36='Slot Angels'!$BN$1,'Slot Angels'!Z36,0)</f>
        <v>0</v>
      </c>
      <c r="BO36" s="84">
        <f>IF(T36='Slot Angels'!$BO$1,'Slot Angels'!Z36,0)</f>
        <v>0</v>
      </c>
      <c r="BP36" s="84">
        <f>IF(T36='Slot Angels'!$BP$1,'Slot Angels'!Z36,0)</f>
        <v>1</v>
      </c>
      <c r="BQ36" s="84">
        <f>IF(T36='Slot Angels'!$BQ$1,'Slot Angels'!Z36,0)</f>
        <v>0</v>
      </c>
      <c r="BR36" s="84">
        <f>IF(T36='Slot Angels'!$BR$1,'Slot Angels'!Z36,0)</f>
        <v>0</v>
      </c>
      <c r="BS36" s="84">
        <f>IF(T36='Slot Angels'!$BS$1,'Slot Angels'!Z36,0)</f>
        <v>0</v>
      </c>
      <c r="BT36" s="84">
        <f>IF(T36='Slot Angels'!$BT$1,'Slot Angels'!Z36,0)</f>
        <v>0</v>
      </c>
      <c r="BU36" s="85">
        <f>IF(T36='Slot Angels'!$BU$1,'Slot Angels'!Z36,0)</f>
        <v>0</v>
      </c>
      <c r="BV36" s="78">
        <f>IF(AG36='Slot Angels'!$BV$1,'Slot Angels'!AM36,0)</f>
        <v>0</v>
      </c>
      <c r="BW36" s="77">
        <f>IF(AG36='Slot Angels'!$BW$1,'Slot Angels'!AM36,0)</f>
        <v>0</v>
      </c>
      <c r="BX36" s="77">
        <f>IF(AG36='Slot Angels'!$BX$1,'Slot Angels'!AM36,0)</f>
        <v>0</v>
      </c>
      <c r="BY36" s="77">
        <f>IF(AG36='Slot Angels'!$BY$1,'Slot Angels'!AM36,0)</f>
        <v>13</v>
      </c>
      <c r="BZ36" s="77">
        <f>IF(AG36='Slot Angels'!$BZ$1,'Slot Angels'!AM36,0)</f>
        <v>0</v>
      </c>
      <c r="CA36" s="77">
        <f>IF(AG36='Slot Angels'!$CA$1,'Slot Angels'!AM36,0)</f>
        <v>0</v>
      </c>
      <c r="CB36" s="77">
        <f>IF(AG36='Slot Angels'!$CB$1,'Slot Angels'!AM36,0)</f>
        <v>0</v>
      </c>
      <c r="CC36" s="77">
        <f>IF(AG36='Slot Angels'!$CC$1,'Slot Angels'!AM36,0)</f>
        <v>0</v>
      </c>
      <c r="CD36" s="77">
        <f>IF(AG36='Slot Angels'!$CD$1,'Slot Angels'!AM36,0)</f>
        <v>0</v>
      </c>
      <c r="CE36" s="79">
        <f>IF(AG36='Slot Angels'!$CE$1,'Slot Angels'!AM36,0)</f>
        <v>0</v>
      </c>
      <c r="CF36" s="78">
        <f>IF(AT36='Slot Angels'!$CF$1,'Slot Angels'!AZ36,0)</f>
        <v>0</v>
      </c>
      <c r="CG36" s="77">
        <f>IF(AT36='Slot Angels'!$CG$1,'Slot Angels'!AZ36,0)</f>
        <v>0</v>
      </c>
      <c r="CH36" s="77">
        <f>IF(AT36='Slot Angels'!$CH$1,'Slot Angels'!AZ36,0)</f>
        <v>0</v>
      </c>
      <c r="CI36" s="77">
        <f>IF(AT36='Slot Angels'!$CI$1,'Slot Angels'!AZ36,0)</f>
        <v>0</v>
      </c>
      <c r="CJ36" s="77">
        <f>IF(AT36='Slot Angels'!$CJ$1,'Slot Angels'!AZ36,0)</f>
        <v>0</v>
      </c>
      <c r="CK36" s="77">
        <f>IF(AT36='Slot Angels'!$CK$1,'Slot Angels'!AZ36,0)</f>
        <v>0</v>
      </c>
      <c r="CL36" s="77">
        <f>IF(AT36='Slot Angels'!$CL$1,'Slot Angels'!AZ36,0)</f>
        <v>0</v>
      </c>
      <c r="CM36" s="77">
        <f>IF(AT36='Slot Angels'!$CM$1,'Slot Angels'!AZ36,0)</f>
        <v>0</v>
      </c>
      <c r="CN36" s="77">
        <f>IF(AT36='Slot Angels'!$CN$1,'Slot Angels'!AZ36,0)</f>
        <v>0</v>
      </c>
      <c r="CO36" s="79">
        <f>IF(AT36='Slot Angels'!$CO$1,'Slot Angels'!AZ36,0)</f>
        <v>0</v>
      </c>
    </row>
    <row r="37" spans="1:93" s="43" customFormat="1" ht="27" thickBot="1">
      <c r="A37" s="10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06"/>
      <c r="Q37" s="106"/>
      <c r="R37" s="284" t="s">
        <v>96</v>
      </c>
      <c r="S37" s="285"/>
      <c r="T37" s="285"/>
      <c r="U37" s="285"/>
      <c r="V37" s="285"/>
      <c r="W37" s="285"/>
      <c r="X37" s="285"/>
      <c r="Y37" s="285"/>
      <c r="Z37" s="285"/>
      <c r="AA37" s="285"/>
      <c r="AB37" s="286"/>
      <c r="AC37" s="106"/>
      <c r="AD37" s="109"/>
      <c r="AE37" s="45" t="s">
        <v>19</v>
      </c>
      <c r="AF37" s="34" t="s">
        <v>72</v>
      </c>
      <c r="AG37" s="34" t="s">
        <v>134</v>
      </c>
      <c r="AH37" s="65">
        <v>19</v>
      </c>
      <c r="AI37" s="35">
        <v>116.23</v>
      </c>
      <c r="AJ37" s="35">
        <f t="shared" si="21"/>
        <v>116.83999999999999</v>
      </c>
      <c r="AK37" s="36">
        <v>233.07</v>
      </c>
      <c r="AL37" s="37">
        <f t="shared" si="24"/>
        <v>23.307</v>
      </c>
      <c r="AM37" s="38">
        <f>Eingabe!I48</f>
        <v>12</v>
      </c>
      <c r="AN37" s="39">
        <f t="shared" si="25"/>
        <v>9.890000000000015</v>
      </c>
      <c r="AO37" s="49">
        <f t="shared" si="26"/>
        <v>0.0800000000000125</v>
      </c>
      <c r="AP37" s="110"/>
      <c r="AQ37" s="111"/>
      <c r="AR37" s="45" t="s">
        <v>19</v>
      </c>
      <c r="AS37" s="34" t="s">
        <v>94</v>
      </c>
      <c r="AT37" s="34" t="str">
        <f>Eingabe!D11</f>
        <v>Jaguar XJR-8</v>
      </c>
      <c r="AU37" s="34"/>
      <c r="AV37" s="35"/>
      <c r="AW37" s="35">
        <f t="shared" si="22"/>
        <v>0</v>
      </c>
      <c r="AX37" s="36"/>
      <c r="AY37" s="37">
        <f t="shared" si="23"/>
        <v>0</v>
      </c>
      <c r="AZ37" s="38">
        <f>Eingabe!K11</f>
        <v>0</v>
      </c>
      <c r="BA37" s="39">
        <f t="shared" si="27"/>
        <v>0</v>
      </c>
      <c r="BB37" s="49">
        <f t="shared" si="28"/>
        <v>0</v>
      </c>
      <c r="BC37" s="101"/>
      <c r="BD37" s="101"/>
      <c r="BE37" s="101"/>
      <c r="BF37" s="101"/>
      <c r="BG37" s="101"/>
      <c r="BH37" s="101"/>
      <c r="BL37" s="83">
        <f>IF(T37='Slot Angels'!$BL$1,'Slot Angels'!Z37,0)</f>
        <v>0</v>
      </c>
      <c r="BM37" s="84">
        <f>IF(T37='Slot Angels'!$BM$1,'Slot Angels'!Z37,0)</f>
        <v>0</v>
      </c>
      <c r="BN37" s="84">
        <f>IF(T37='Slot Angels'!$BN$1,'Slot Angels'!Z37,0)</f>
        <v>0</v>
      </c>
      <c r="BO37" s="84">
        <f>IF(T37='Slot Angels'!$BO$1,'Slot Angels'!Z37,0)</f>
        <v>0</v>
      </c>
      <c r="BP37" s="84">
        <f>IF(T37='Slot Angels'!$BP$1,'Slot Angels'!Z37,0)</f>
        <v>0</v>
      </c>
      <c r="BQ37" s="84">
        <f>IF(T37='Slot Angels'!$BQ$1,'Slot Angels'!Z37,0)</f>
        <v>0</v>
      </c>
      <c r="BR37" s="84">
        <f>IF(T37='Slot Angels'!$BR$1,'Slot Angels'!Z37,0)</f>
        <v>0</v>
      </c>
      <c r="BS37" s="84">
        <f>IF(T37='Slot Angels'!$BS$1,'Slot Angels'!Z37,0)</f>
        <v>0</v>
      </c>
      <c r="BT37" s="84">
        <f>IF(T37='Slot Angels'!$BT$1,'Slot Angels'!Z37,0)</f>
        <v>0</v>
      </c>
      <c r="BU37" s="85">
        <f>IF(T37='Slot Angels'!$BU$1,'Slot Angels'!Z37,0)</f>
        <v>0</v>
      </c>
      <c r="BV37" s="78">
        <f>IF(AG37='Slot Angels'!$BV$1,'Slot Angels'!AM37,0)</f>
        <v>0</v>
      </c>
      <c r="BW37" s="77">
        <f>IF(AG37='Slot Angels'!$BW$1,'Slot Angels'!AM37,0)</f>
        <v>0</v>
      </c>
      <c r="BX37" s="77">
        <f>IF(AG37='Slot Angels'!$BX$1,'Slot Angels'!AM37,0)</f>
        <v>0</v>
      </c>
      <c r="BY37" s="77">
        <f>IF(AG37='Slot Angels'!$BY$1,'Slot Angels'!AM37,0)</f>
        <v>0</v>
      </c>
      <c r="BZ37" s="77">
        <f>IF(AG37='Slot Angels'!$BZ$1,'Slot Angels'!AM37,0)</f>
        <v>12</v>
      </c>
      <c r="CA37" s="77">
        <f>IF(AG37='Slot Angels'!$CA$1,'Slot Angels'!AM37,0)</f>
        <v>0</v>
      </c>
      <c r="CB37" s="77">
        <f>IF(AG37='Slot Angels'!$CB$1,'Slot Angels'!AM37,0)</f>
        <v>0</v>
      </c>
      <c r="CC37" s="77">
        <f>IF(AG37='Slot Angels'!$CC$1,'Slot Angels'!AM37,0)</f>
        <v>0</v>
      </c>
      <c r="CD37" s="77">
        <f>IF(AG37='Slot Angels'!$CD$1,'Slot Angels'!AM37,0)</f>
        <v>0</v>
      </c>
      <c r="CE37" s="79">
        <f>IF(AG37='Slot Angels'!$CE$1,'Slot Angels'!AM37,0)</f>
        <v>0</v>
      </c>
      <c r="CF37" s="78">
        <f>IF(AT37='Slot Angels'!$CF$1,'Slot Angels'!AZ37,0)</f>
        <v>0</v>
      </c>
      <c r="CG37" s="77">
        <f>IF(AT37='Slot Angels'!$CG$1,'Slot Angels'!AZ37,0)</f>
        <v>0</v>
      </c>
      <c r="CH37" s="77">
        <f>IF(AT37='Slot Angels'!$CH$1,'Slot Angels'!AZ37,0)</f>
        <v>0</v>
      </c>
      <c r="CI37" s="77">
        <f>IF(AT37='Slot Angels'!$CI$1,'Slot Angels'!AZ37,0)</f>
        <v>0</v>
      </c>
      <c r="CJ37" s="77">
        <f>IF(AT37='Slot Angels'!$CJ$1,'Slot Angels'!AZ37,0)</f>
        <v>0</v>
      </c>
      <c r="CK37" s="77">
        <f>IF(AT37='Slot Angels'!$CK$1,'Slot Angels'!AZ37,0)</f>
        <v>0</v>
      </c>
      <c r="CL37" s="77">
        <f>IF(AT37='Slot Angels'!$CL$1,'Slot Angels'!AZ37,0)</f>
        <v>0</v>
      </c>
      <c r="CM37" s="77">
        <f>IF(AT37='Slot Angels'!$CM$1,'Slot Angels'!AZ37,0)</f>
        <v>0</v>
      </c>
      <c r="CN37" s="77">
        <f>IF(AT37='Slot Angels'!$CN$1,'Slot Angels'!AZ37,0)</f>
        <v>0</v>
      </c>
      <c r="CO37" s="79">
        <f>IF(AT37='Slot Angels'!$CO$1,'Slot Angels'!AZ37,0)</f>
        <v>0</v>
      </c>
    </row>
    <row r="38" spans="1:93" s="43" customFormat="1" ht="26.25">
      <c r="A38" s="101"/>
      <c r="B38" s="110"/>
      <c r="C38" s="114" t="s">
        <v>105</v>
      </c>
      <c r="D38" s="115" t="s">
        <v>103</v>
      </c>
      <c r="E38" s="115"/>
      <c r="F38" s="116" t="s">
        <v>104</v>
      </c>
      <c r="G38" s="117" t="s">
        <v>106</v>
      </c>
      <c r="H38" s="110"/>
      <c r="I38" s="110"/>
      <c r="J38" s="110"/>
      <c r="K38" s="110"/>
      <c r="L38" s="110"/>
      <c r="M38" s="110"/>
      <c r="N38" s="110"/>
      <c r="O38" s="110"/>
      <c r="P38" s="106"/>
      <c r="Q38" s="106"/>
      <c r="R38" s="112"/>
      <c r="S38" s="113"/>
      <c r="T38" s="113"/>
      <c r="U38" s="113"/>
      <c r="V38" s="112"/>
      <c r="W38" s="113"/>
      <c r="X38" s="112"/>
      <c r="Y38" s="112"/>
      <c r="Z38" s="112"/>
      <c r="AA38" s="109"/>
      <c r="AB38" s="109"/>
      <c r="AC38" s="106"/>
      <c r="AD38" s="109"/>
      <c r="AE38" s="45" t="s">
        <v>20</v>
      </c>
      <c r="AF38" s="34" t="s">
        <v>95</v>
      </c>
      <c r="AG38" s="34" t="str">
        <f>Eingabe!D5</f>
        <v>Jaguar XJR-8</v>
      </c>
      <c r="AH38" s="65">
        <v>7</v>
      </c>
      <c r="AI38" s="35">
        <v>112.93</v>
      </c>
      <c r="AJ38" s="35">
        <f t="shared" si="21"/>
        <v>117.32</v>
      </c>
      <c r="AK38" s="36">
        <v>230.25</v>
      </c>
      <c r="AL38" s="37">
        <f t="shared" si="24"/>
        <v>23.025</v>
      </c>
      <c r="AM38" s="38">
        <f>Eingabe!I5</f>
        <v>11</v>
      </c>
      <c r="AN38" s="39">
        <f t="shared" si="25"/>
        <v>12.710000000000008</v>
      </c>
      <c r="AO38" s="49">
        <f t="shared" si="26"/>
        <v>2.819999999999993</v>
      </c>
      <c r="AP38" s="110"/>
      <c r="AQ38" s="111"/>
      <c r="AR38" s="45" t="s">
        <v>20</v>
      </c>
      <c r="AS38" s="34" t="s">
        <v>120</v>
      </c>
      <c r="AT38" s="34" t="str">
        <f>Eingabe!D12</f>
        <v>Porsche 962</v>
      </c>
      <c r="AU38" s="34"/>
      <c r="AV38" s="35"/>
      <c r="AW38" s="35">
        <f t="shared" si="22"/>
        <v>0</v>
      </c>
      <c r="AX38" s="36"/>
      <c r="AY38" s="37">
        <f t="shared" si="23"/>
        <v>0</v>
      </c>
      <c r="AZ38" s="38">
        <f>Eingabe!K12</f>
        <v>0</v>
      </c>
      <c r="BA38" s="39">
        <f t="shared" si="27"/>
        <v>0</v>
      </c>
      <c r="BB38" s="49">
        <f t="shared" si="28"/>
        <v>0</v>
      </c>
      <c r="BC38" s="101"/>
      <c r="BD38" s="101"/>
      <c r="BE38" s="101"/>
      <c r="BF38" s="101"/>
      <c r="BG38" s="101"/>
      <c r="BH38" s="101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78">
        <f>IF(AG38='Slot Angels'!$BV$1,'Slot Angels'!AM38,0)</f>
        <v>0</v>
      </c>
      <c r="BW38" s="77">
        <f>IF(AG38='Slot Angels'!$BW$1,'Slot Angels'!AM38,0)</f>
        <v>11</v>
      </c>
      <c r="BX38" s="77">
        <f>IF(AG38='Slot Angels'!$BX$1,'Slot Angels'!AM38,0)</f>
        <v>0</v>
      </c>
      <c r="BY38" s="77">
        <f>IF(AG38='Slot Angels'!$BY$1,'Slot Angels'!AM38,0)</f>
        <v>0</v>
      </c>
      <c r="BZ38" s="77">
        <f>IF(AG38='Slot Angels'!$BZ$1,'Slot Angels'!AM38,0)</f>
        <v>0</v>
      </c>
      <c r="CA38" s="77">
        <f>IF(AG38='Slot Angels'!$CA$1,'Slot Angels'!AM38,0)</f>
        <v>0</v>
      </c>
      <c r="CB38" s="77">
        <f>IF(AG38='Slot Angels'!$CB$1,'Slot Angels'!AM38,0)</f>
        <v>0</v>
      </c>
      <c r="CC38" s="77">
        <f>IF(AG38='Slot Angels'!$CC$1,'Slot Angels'!AM38,0)</f>
        <v>0</v>
      </c>
      <c r="CD38" s="77">
        <f>IF(AG38='Slot Angels'!$CD$1,'Slot Angels'!AM38,0)</f>
        <v>0</v>
      </c>
      <c r="CE38" s="79">
        <f>IF(AG38='Slot Angels'!$CE$1,'Slot Angels'!AM38,0)</f>
        <v>0</v>
      </c>
      <c r="CF38" s="78">
        <f>IF(AT38='Slot Angels'!$CF$1,'Slot Angels'!AZ38,0)</f>
        <v>0</v>
      </c>
      <c r="CG38" s="77">
        <f>IF(AT38='Slot Angels'!$CG$1,'Slot Angels'!AZ38,0)</f>
        <v>0</v>
      </c>
      <c r="CH38" s="77">
        <f>IF(AT38='Slot Angels'!$CH$1,'Slot Angels'!AZ38,0)</f>
        <v>0</v>
      </c>
      <c r="CI38" s="77">
        <f>IF(AT38='Slot Angels'!$CI$1,'Slot Angels'!AZ38,0)</f>
        <v>0</v>
      </c>
      <c r="CJ38" s="77">
        <f>IF(AT38='Slot Angels'!$CJ$1,'Slot Angels'!AZ38,0)</f>
        <v>0</v>
      </c>
      <c r="CK38" s="77">
        <f>IF(AT38='Slot Angels'!$CK$1,'Slot Angels'!AZ38,0)</f>
        <v>0</v>
      </c>
      <c r="CL38" s="77">
        <f>IF(AT38='Slot Angels'!$CL$1,'Slot Angels'!AZ38,0)</f>
        <v>0</v>
      </c>
      <c r="CM38" s="77">
        <f>IF(AT38='Slot Angels'!$CM$1,'Slot Angels'!AZ38,0)</f>
        <v>0</v>
      </c>
      <c r="CN38" s="77">
        <f>IF(AT38='Slot Angels'!$CN$1,'Slot Angels'!AZ38,0)</f>
        <v>0</v>
      </c>
      <c r="CO38" s="79">
        <f>IF(AT38='Slot Angels'!$CO$1,'Slot Angels'!AZ38,0)</f>
        <v>0</v>
      </c>
    </row>
    <row r="39" spans="1:93" s="43" customFormat="1" ht="27" thickBot="1">
      <c r="A39" s="101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6"/>
      <c r="Q39" s="106"/>
      <c r="R39" s="112"/>
      <c r="S39" s="132" t="s">
        <v>130</v>
      </c>
      <c r="T39" s="191">
        <v>14.484</v>
      </c>
      <c r="U39" s="192"/>
      <c r="V39" s="119" t="s">
        <v>113</v>
      </c>
      <c r="W39" s="99">
        <v>6</v>
      </c>
      <c r="X39" s="112"/>
      <c r="Y39" s="112"/>
      <c r="Z39" s="112"/>
      <c r="AA39" s="109"/>
      <c r="AB39" s="109"/>
      <c r="AC39" s="106"/>
      <c r="AD39" s="109"/>
      <c r="AE39" s="45" t="s">
        <v>21</v>
      </c>
      <c r="AF39" s="34" t="s">
        <v>65</v>
      </c>
      <c r="AG39" s="34" t="str">
        <f>Eingabe!D15</f>
        <v>Porsche 917</v>
      </c>
      <c r="AH39" s="65">
        <v>5</v>
      </c>
      <c r="AI39" s="35">
        <v>111.37</v>
      </c>
      <c r="AJ39" s="35">
        <f t="shared" si="21"/>
        <v>113.06</v>
      </c>
      <c r="AK39" s="36">
        <v>224.43</v>
      </c>
      <c r="AL39" s="37">
        <f t="shared" si="24"/>
        <v>22.443</v>
      </c>
      <c r="AM39" s="38">
        <f>Eingabe!I15</f>
        <v>10</v>
      </c>
      <c r="AN39" s="39">
        <f t="shared" si="25"/>
        <v>18.53</v>
      </c>
      <c r="AO39" s="49">
        <f t="shared" si="26"/>
        <v>5.819999999999993</v>
      </c>
      <c r="AP39" s="110"/>
      <c r="AQ39" s="111"/>
      <c r="AR39" s="45" t="s">
        <v>21</v>
      </c>
      <c r="AS39" s="40" t="s">
        <v>61</v>
      </c>
      <c r="AT39" s="34" t="str">
        <f>Eingabe!D13</f>
        <v>Porsche 962</v>
      </c>
      <c r="AU39" s="40"/>
      <c r="AV39" s="35"/>
      <c r="AW39" s="35">
        <f t="shared" si="22"/>
        <v>0</v>
      </c>
      <c r="AX39" s="36"/>
      <c r="AY39" s="37">
        <f t="shared" si="23"/>
        <v>0</v>
      </c>
      <c r="AZ39" s="38">
        <f>Eingabe!K13</f>
        <v>0</v>
      </c>
      <c r="BA39" s="39">
        <f t="shared" si="27"/>
        <v>0</v>
      </c>
      <c r="BB39" s="49">
        <f t="shared" si="28"/>
        <v>0</v>
      </c>
      <c r="BC39" s="101"/>
      <c r="BD39" s="101"/>
      <c r="BE39" s="101"/>
      <c r="BF39" s="101"/>
      <c r="BG39" s="101"/>
      <c r="BH39" s="101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78">
        <f>IF(AG39='Slot Angels'!$BV$1,'Slot Angels'!AM39,0)</f>
        <v>0</v>
      </c>
      <c r="BW39" s="77">
        <f>IF(AG39='Slot Angels'!$BW$1,'Slot Angels'!AM39,0)</f>
        <v>0</v>
      </c>
      <c r="BX39" s="77">
        <f>IF(AG39='Slot Angels'!$BX$1,'Slot Angels'!AM39,0)</f>
        <v>0</v>
      </c>
      <c r="BY39" s="77">
        <f>IF(AG39='Slot Angels'!$BY$1,'Slot Angels'!AM39,0)</f>
        <v>0</v>
      </c>
      <c r="BZ39" s="77">
        <f>IF(AG39='Slot Angels'!$BZ$1,'Slot Angels'!AM39,0)</f>
        <v>10</v>
      </c>
      <c r="CA39" s="77">
        <f>IF(AG39='Slot Angels'!$CA$1,'Slot Angels'!AM39,0)</f>
        <v>0</v>
      </c>
      <c r="CB39" s="77">
        <f>IF(AG39='Slot Angels'!$CB$1,'Slot Angels'!AM39,0)</f>
        <v>0</v>
      </c>
      <c r="CC39" s="77">
        <f>IF(AG39='Slot Angels'!$CC$1,'Slot Angels'!AM39,0)</f>
        <v>0</v>
      </c>
      <c r="CD39" s="77">
        <f>IF(AG39='Slot Angels'!$CD$1,'Slot Angels'!AM39,0)</f>
        <v>0</v>
      </c>
      <c r="CE39" s="79">
        <f>IF(AG39='Slot Angels'!$CE$1,'Slot Angels'!AM39,0)</f>
        <v>0</v>
      </c>
      <c r="CF39" s="78">
        <f>IF(AT39='Slot Angels'!$CF$1,'Slot Angels'!AZ39,0)</f>
        <v>0</v>
      </c>
      <c r="CG39" s="77">
        <f>IF(AT39='Slot Angels'!$CG$1,'Slot Angels'!AZ39,0)</f>
        <v>0</v>
      </c>
      <c r="CH39" s="77">
        <f>IF(AT39='Slot Angels'!$CH$1,'Slot Angels'!AZ39,0)</f>
        <v>0</v>
      </c>
      <c r="CI39" s="77">
        <f>IF(AT39='Slot Angels'!$CI$1,'Slot Angels'!AZ39,0)</f>
        <v>0</v>
      </c>
      <c r="CJ39" s="77">
        <f>IF(AT39='Slot Angels'!$CJ$1,'Slot Angels'!AZ39,0)</f>
        <v>0</v>
      </c>
      <c r="CK39" s="77">
        <f>IF(AT39='Slot Angels'!$CK$1,'Slot Angels'!AZ39,0)</f>
        <v>0</v>
      </c>
      <c r="CL39" s="77">
        <f>IF(AT39='Slot Angels'!$CL$1,'Slot Angels'!AZ39,0)</f>
        <v>0</v>
      </c>
      <c r="CM39" s="77">
        <f>IF(AT39='Slot Angels'!$CM$1,'Slot Angels'!AZ39,0)</f>
        <v>0</v>
      </c>
      <c r="CN39" s="77">
        <f>IF(AT39='Slot Angels'!$CN$1,'Slot Angels'!AZ39,0)</f>
        <v>0</v>
      </c>
      <c r="CO39" s="79">
        <f>IF(AT39='Slot Angels'!$CO$1,'Slot Angels'!AZ39,0)</f>
        <v>0</v>
      </c>
    </row>
    <row r="40" spans="1:93" s="43" customFormat="1" ht="26.25">
      <c r="A40" s="101"/>
      <c r="B40" s="100"/>
      <c r="C40" s="100"/>
      <c r="D40" s="100"/>
      <c r="E40" s="100"/>
      <c r="F40" s="100"/>
      <c r="G40" s="100"/>
      <c r="H40" s="230" t="str">
        <f>I51</f>
        <v>Jaguar XJR-8</v>
      </c>
      <c r="I40" s="231"/>
      <c r="J40" s="232"/>
      <c r="K40" s="100"/>
      <c r="L40" s="100"/>
      <c r="M40" s="100"/>
      <c r="N40" s="100"/>
      <c r="O40" s="100"/>
      <c r="P40" s="106"/>
      <c r="Q40" s="106"/>
      <c r="R40" s="112"/>
      <c r="S40" s="113"/>
      <c r="T40" s="113"/>
      <c r="U40" s="113"/>
      <c r="V40" s="112"/>
      <c r="W40" s="113"/>
      <c r="X40" s="112"/>
      <c r="Y40" s="113"/>
      <c r="Z40" s="112"/>
      <c r="AA40" s="109"/>
      <c r="AB40" s="109"/>
      <c r="AC40" s="106"/>
      <c r="AD40" s="109"/>
      <c r="AE40" s="45" t="s">
        <v>22</v>
      </c>
      <c r="AF40" s="34" t="s">
        <v>120</v>
      </c>
      <c r="AG40" s="34" t="str">
        <f>Eingabe!D12</f>
        <v>Porsche 962</v>
      </c>
      <c r="AH40" s="65">
        <v>6</v>
      </c>
      <c r="AI40" s="35">
        <v>110.12</v>
      </c>
      <c r="AJ40" s="35">
        <f t="shared" si="21"/>
        <v>113.01999999999998</v>
      </c>
      <c r="AK40" s="36">
        <v>223.14</v>
      </c>
      <c r="AL40" s="37">
        <f t="shared" si="24"/>
        <v>22.314</v>
      </c>
      <c r="AM40" s="38">
        <f>Eingabe!I12</f>
        <v>9</v>
      </c>
      <c r="AN40" s="39">
        <f t="shared" si="25"/>
        <v>19.82000000000002</v>
      </c>
      <c r="AO40" s="49">
        <f t="shared" si="26"/>
        <v>1.2900000000000205</v>
      </c>
      <c r="AP40" s="110"/>
      <c r="AQ40" s="111"/>
      <c r="AR40" s="45" t="s">
        <v>22</v>
      </c>
      <c r="AS40" s="34" t="s">
        <v>131</v>
      </c>
      <c r="AT40" s="34" t="str">
        <f>Eingabe!D14</f>
        <v>Porsche 962</v>
      </c>
      <c r="AU40" s="34"/>
      <c r="AV40" s="35"/>
      <c r="AW40" s="35">
        <f t="shared" si="22"/>
        <v>0</v>
      </c>
      <c r="AX40" s="36"/>
      <c r="AY40" s="37">
        <f t="shared" si="23"/>
        <v>0</v>
      </c>
      <c r="AZ40" s="38">
        <f>Eingabe!K14</f>
        <v>0</v>
      </c>
      <c r="BA40" s="39">
        <f t="shared" si="27"/>
        <v>0</v>
      </c>
      <c r="BB40" s="49">
        <f t="shared" si="28"/>
        <v>0</v>
      </c>
      <c r="BC40" s="101"/>
      <c r="BD40" s="101"/>
      <c r="BE40" s="101"/>
      <c r="BF40" s="101"/>
      <c r="BG40" s="101"/>
      <c r="BH40" s="101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78">
        <f>IF(AG40='Slot Angels'!$BV$1,'Slot Angels'!AM40,0)</f>
        <v>0</v>
      </c>
      <c r="BW40" s="77">
        <f>IF(AG40='Slot Angels'!$BW$1,'Slot Angels'!AM40,0)</f>
        <v>0</v>
      </c>
      <c r="BX40" s="77">
        <f>IF(AG40='Slot Angels'!$BX$1,'Slot Angels'!AM40,0)</f>
        <v>0</v>
      </c>
      <c r="BY40" s="77">
        <f>IF(AG40='Slot Angels'!$BY$1,'Slot Angels'!AM40,0)</f>
        <v>9</v>
      </c>
      <c r="BZ40" s="77">
        <f>IF(AG40='Slot Angels'!$BZ$1,'Slot Angels'!AM40,0)</f>
        <v>0</v>
      </c>
      <c r="CA40" s="77">
        <f>IF(AG40='Slot Angels'!$CA$1,'Slot Angels'!AM40,0)</f>
        <v>0</v>
      </c>
      <c r="CB40" s="77">
        <f>IF(AG40='Slot Angels'!$CB$1,'Slot Angels'!AM40,0)</f>
        <v>0</v>
      </c>
      <c r="CC40" s="77">
        <f>IF(AG40='Slot Angels'!$CC$1,'Slot Angels'!AM40,0)</f>
        <v>0</v>
      </c>
      <c r="CD40" s="77">
        <f>IF(AG40='Slot Angels'!$CD$1,'Slot Angels'!AM40,0)</f>
        <v>0</v>
      </c>
      <c r="CE40" s="79">
        <f>IF(AG40='Slot Angels'!$CE$1,'Slot Angels'!AM40,0)</f>
        <v>0</v>
      </c>
      <c r="CF40" s="78">
        <f>IF(AT40='Slot Angels'!$CF$1,'Slot Angels'!AZ40,0)</f>
        <v>0</v>
      </c>
      <c r="CG40" s="77">
        <f>IF(AT40='Slot Angels'!$CG$1,'Slot Angels'!AZ40,0)</f>
        <v>0</v>
      </c>
      <c r="CH40" s="77">
        <f>IF(AT40='Slot Angels'!$CH$1,'Slot Angels'!AZ40,0)</f>
        <v>0</v>
      </c>
      <c r="CI40" s="77">
        <f>IF(AT40='Slot Angels'!$CI$1,'Slot Angels'!AZ40,0)</f>
        <v>0</v>
      </c>
      <c r="CJ40" s="77">
        <f>IF(AT40='Slot Angels'!$CJ$1,'Slot Angels'!AZ40,0)</f>
        <v>0</v>
      </c>
      <c r="CK40" s="77">
        <f>IF(AT40='Slot Angels'!$CK$1,'Slot Angels'!AZ40,0)</f>
        <v>0</v>
      </c>
      <c r="CL40" s="77">
        <f>IF(AT40='Slot Angels'!$CL$1,'Slot Angels'!AZ40,0)</f>
        <v>0</v>
      </c>
      <c r="CM40" s="77">
        <f>IF(AT40='Slot Angels'!$CM$1,'Slot Angels'!AZ40,0)</f>
        <v>0</v>
      </c>
      <c r="CN40" s="77">
        <f>IF(AT40='Slot Angels'!$CN$1,'Slot Angels'!AZ40,0)</f>
        <v>0</v>
      </c>
      <c r="CO40" s="79">
        <f>IF(AT40='Slot Angels'!$CO$1,'Slot Angels'!AZ40,0)</f>
        <v>0</v>
      </c>
    </row>
    <row r="41" spans="1:93" s="43" customFormat="1" ht="27" thickBot="1">
      <c r="A41" s="101"/>
      <c r="B41" s="100"/>
      <c r="C41" s="100"/>
      <c r="D41" s="100"/>
      <c r="E41" s="100"/>
      <c r="F41" s="103"/>
      <c r="G41" s="103"/>
      <c r="H41" s="233"/>
      <c r="I41" s="234"/>
      <c r="J41" s="235"/>
      <c r="K41" s="103"/>
      <c r="L41" s="103"/>
      <c r="M41" s="101"/>
      <c r="N41" s="101"/>
      <c r="O41" s="101"/>
      <c r="P41" s="106"/>
      <c r="Q41" s="106"/>
      <c r="R41" s="112"/>
      <c r="S41" s="113"/>
      <c r="T41" s="113"/>
      <c r="U41" s="113"/>
      <c r="V41" s="112"/>
      <c r="W41" s="113"/>
      <c r="X41" s="112"/>
      <c r="Y41" s="113"/>
      <c r="Z41" s="112"/>
      <c r="AA41" s="109"/>
      <c r="AB41" s="109"/>
      <c r="AC41" s="106"/>
      <c r="AD41" s="109"/>
      <c r="AE41" s="45" t="s">
        <v>23</v>
      </c>
      <c r="AF41" s="34" t="s">
        <v>94</v>
      </c>
      <c r="AG41" s="34" t="str">
        <f>Eingabe!D11</f>
        <v>Jaguar XJR-8</v>
      </c>
      <c r="AH41" s="65">
        <v>14</v>
      </c>
      <c r="AI41" s="35">
        <v>105.89</v>
      </c>
      <c r="AJ41" s="35">
        <f t="shared" si="21"/>
        <v>107.26</v>
      </c>
      <c r="AK41" s="36">
        <v>213.15</v>
      </c>
      <c r="AL41" s="37">
        <f t="shared" si="24"/>
        <v>21.315</v>
      </c>
      <c r="AM41" s="38">
        <f>Eingabe!I11</f>
        <v>6</v>
      </c>
      <c r="AN41" s="39">
        <f t="shared" si="25"/>
        <v>29.810000000000002</v>
      </c>
      <c r="AO41" s="49">
        <f t="shared" si="26"/>
        <v>9.98999999999998</v>
      </c>
      <c r="AP41" s="110"/>
      <c r="AQ41" s="111"/>
      <c r="AR41" s="45" t="s">
        <v>23</v>
      </c>
      <c r="AS41" s="34" t="s">
        <v>65</v>
      </c>
      <c r="AT41" s="34" t="str">
        <f>Eingabe!D15</f>
        <v>Porsche 917</v>
      </c>
      <c r="AU41" s="34"/>
      <c r="AV41" s="35"/>
      <c r="AW41" s="35">
        <f t="shared" si="22"/>
        <v>0</v>
      </c>
      <c r="AX41" s="36"/>
      <c r="AY41" s="37">
        <f t="shared" si="23"/>
        <v>0</v>
      </c>
      <c r="AZ41" s="38">
        <f>Eingabe!K15</f>
        <v>0</v>
      </c>
      <c r="BA41" s="39">
        <f t="shared" si="27"/>
        <v>0</v>
      </c>
      <c r="BB41" s="49">
        <f t="shared" si="28"/>
        <v>0</v>
      </c>
      <c r="BC41" s="101"/>
      <c r="BD41" s="101"/>
      <c r="BE41" s="101"/>
      <c r="BF41" s="101"/>
      <c r="BG41" s="101"/>
      <c r="BH41" s="101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78">
        <f>IF(AG41='Slot Angels'!$BV$1,'Slot Angels'!AM41,0)</f>
        <v>0</v>
      </c>
      <c r="BW41" s="77">
        <f>IF(AG41='Slot Angels'!$BW$1,'Slot Angels'!AM41,0)</f>
        <v>6</v>
      </c>
      <c r="BX41" s="77">
        <f>IF(AG41='Slot Angels'!$BX$1,'Slot Angels'!AM41,0)</f>
        <v>0</v>
      </c>
      <c r="BY41" s="77">
        <f>IF(AG41='Slot Angels'!$BY$1,'Slot Angels'!AM41,0)</f>
        <v>0</v>
      </c>
      <c r="BZ41" s="77">
        <f>IF(AG41='Slot Angels'!$BZ$1,'Slot Angels'!AM41,0)</f>
        <v>0</v>
      </c>
      <c r="CA41" s="77">
        <f>IF(AG41='Slot Angels'!$CA$1,'Slot Angels'!AM41,0)</f>
        <v>0</v>
      </c>
      <c r="CB41" s="77">
        <f>IF(AG41='Slot Angels'!$CB$1,'Slot Angels'!AM41,0)</f>
        <v>0</v>
      </c>
      <c r="CC41" s="77">
        <f>IF(AG41='Slot Angels'!$CC$1,'Slot Angels'!AM41,0)</f>
        <v>0</v>
      </c>
      <c r="CD41" s="77">
        <f>IF(AG41='Slot Angels'!$CD$1,'Slot Angels'!AM41,0)</f>
        <v>0</v>
      </c>
      <c r="CE41" s="79">
        <f>IF(AG41='Slot Angels'!$CE$1,'Slot Angels'!AM41,0)</f>
        <v>0</v>
      </c>
      <c r="CF41" s="78">
        <f>IF(AT41='Slot Angels'!$CF$1,'Slot Angels'!AZ41,0)</f>
        <v>0</v>
      </c>
      <c r="CG41" s="77">
        <f>IF(AT41='Slot Angels'!$CG$1,'Slot Angels'!AZ41,0)</f>
        <v>0</v>
      </c>
      <c r="CH41" s="77">
        <f>IF(AT41='Slot Angels'!$CH$1,'Slot Angels'!AZ41,0)</f>
        <v>0</v>
      </c>
      <c r="CI41" s="77">
        <f>IF(AT41='Slot Angels'!$CI$1,'Slot Angels'!AZ41,0)</f>
        <v>0</v>
      </c>
      <c r="CJ41" s="77">
        <f>IF(AT41='Slot Angels'!$CJ$1,'Slot Angels'!AZ41,0)</f>
        <v>0</v>
      </c>
      <c r="CK41" s="77">
        <f>IF(AT41='Slot Angels'!$CK$1,'Slot Angels'!AZ41,0)</f>
        <v>0</v>
      </c>
      <c r="CL41" s="77">
        <f>IF(AT41='Slot Angels'!$CL$1,'Slot Angels'!AZ41,0)</f>
        <v>0</v>
      </c>
      <c r="CM41" s="77">
        <f>IF(AT41='Slot Angels'!$CM$1,'Slot Angels'!AZ41,0)</f>
        <v>0</v>
      </c>
      <c r="CN41" s="77">
        <f>IF(AT41='Slot Angels'!$CN$1,'Slot Angels'!AZ41,0)</f>
        <v>0</v>
      </c>
      <c r="CO41" s="79">
        <f>IF(AT41='Slot Angels'!$CO$1,'Slot Angels'!AZ41,0)</f>
        <v>0</v>
      </c>
    </row>
    <row r="42" spans="1:93" s="43" customFormat="1" ht="26.25">
      <c r="A42" s="101"/>
      <c r="B42" s="100"/>
      <c r="C42" s="100"/>
      <c r="D42" s="100"/>
      <c r="E42" s="100"/>
      <c r="F42" s="226" t="str">
        <f>I52</f>
        <v>Mercedes C9</v>
      </c>
      <c r="G42" s="227"/>
      <c r="H42" s="259">
        <v>1</v>
      </c>
      <c r="I42" s="260"/>
      <c r="J42" s="261"/>
      <c r="K42" s="105"/>
      <c r="L42" s="105"/>
      <c r="M42" s="101"/>
      <c r="N42" s="101"/>
      <c r="O42" s="101"/>
      <c r="P42" s="106"/>
      <c r="Q42" s="106"/>
      <c r="R42" s="112"/>
      <c r="S42" s="113"/>
      <c r="T42" s="113"/>
      <c r="U42" s="113"/>
      <c r="V42" s="112"/>
      <c r="W42" s="113"/>
      <c r="X42" s="112"/>
      <c r="Y42" s="113"/>
      <c r="Z42" s="112"/>
      <c r="AA42" s="109"/>
      <c r="AB42" s="109"/>
      <c r="AC42" s="106"/>
      <c r="AD42" s="109"/>
      <c r="AE42" s="45" t="s">
        <v>24</v>
      </c>
      <c r="AF42" s="34" t="s">
        <v>122</v>
      </c>
      <c r="AG42" s="34" t="s">
        <v>126</v>
      </c>
      <c r="AH42" s="65">
        <v>20</v>
      </c>
      <c r="AI42" s="35">
        <v>97.42</v>
      </c>
      <c r="AJ42" s="35">
        <f t="shared" si="21"/>
        <v>100.71999999999998</v>
      </c>
      <c r="AK42" s="36">
        <v>198.14</v>
      </c>
      <c r="AL42" s="37">
        <f t="shared" si="24"/>
        <v>19.814</v>
      </c>
      <c r="AM42" s="38">
        <f>Eingabe!I18</f>
        <v>5</v>
      </c>
      <c r="AN42" s="39">
        <f t="shared" si="25"/>
        <v>44.82000000000002</v>
      </c>
      <c r="AO42" s="49">
        <f t="shared" si="26"/>
        <v>15.01000000000002</v>
      </c>
      <c r="AP42" s="110"/>
      <c r="AQ42" s="111"/>
      <c r="AR42" s="45" t="s">
        <v>24</v>
      </c>
      <c r="AS42" s="34" t="s">
        <v>97</v>
      </c>
      <c r="AT42" s="34" t="str">
        <f>Eingabe!D16</f>
        <v>Porsche 917</v>
      </c>
      <c r="AU42" s="34"/>
      <c r="AV42" s="35"/>
      <c r="AW42" s="35">
        <f t="shared" si="22"/>
        <v>0</v>
      </c>
      <c r="AX42" s="36"/>
      <c r="AY42" s="37">
        <f t="shared" si="23"/>
        <v>0</v>
      </c>
      <c r="AZ42" s="38">
        <f>Eingabe!K16</f>
        <v>0</v>
      </c>
      <c r="BA42" s="39">
        <f t="shared" si="27"/>
        <v>0</v>
      </c>
      <c r="BB42" s="49">
        <f t="shared" si="28"/>
        <v>0</v>
      </c>
      <c r="BC42" s="101"/>
      <c r="BD42" s="101"/>
      <c r="BE42" s="101"/>
      <c r="BF42" s="101"/>
      <c r="BG42" s="101"/>
      <c r="BH42" s="101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78">
        <f>IF(AG42='Slot Angels'!$BV$1,'Slot Angels'!AM42,0)</f>
        <v>0</v>
      </c>
      <c r="BW42" s="77">
        <f>IF(AG42='Slot Angels'!$BW$1,'Slot Angels'!AM42,0)</f>
        <v>0</v>
      </c>
      <c r="BX42" s="77">
        <f>IF(AG42='Slot Angels'!$BX$1,'Slot Angels'!AM42,0)</f>
        <v>0</v>
      </c>
      <c r="BY42" s="77">
        <f>IF(AG42='Slot Angels'!$BY$1,'Slot Angels'!AM42,0)</f>
        <v>5</v>
      </c>
      <c r="BZ42" s="77">
        <f>IF(AG42='Slot Angels'!$BZ$1,'Slot Angels'!AM42,0)</f>
        <v>0</v>
      </c>
      <c r="CA42" s="77">
        <f>IF(AG42='Slot Angels'!$CA$1,'Slot Angels'!AM42,0)</f>
        <v>0</v>
      </c>
      <c r="CB42" s="77">
        <f>IF(AG42='Slot Angels'!$CB$1,'Slot Angels'!AM42,0)</f>
        <v>0</v>
      </c>
      <c r="CC42" s="77">
        <f>IF(AG42='Slot Angels'!$CC$1,'Slot Angels'!AM42,0)</f>
        <v>0</v>
      </c>
      <c r="CD42" s="77">
        <f>IF(AG42='Slot Angels'!$CD$1,'Slot Angels'!AM42,0)</f>
        <v>0</v>
      </c>
      <c r="CE42" s="79">
        <f>IF(AG42='Slot Angels'!$CE$1,'Slot Angels'!AM42,0)</f>
        <v>0</v>
      </c>
      <c r="CF42" s="78">
        <f>IF(AT42='Slot Angels'!$CF$1,'Slot Angels'!AZ42,0)</f>
        <v>0</v>
      </c>
      <c r="CG42" s="77">
        <f>IF(AT42='Slot Angels'!$CG$1,'Slot Angels'!AZ42,0)</f>
        <v>0</v>
      </c>
      <c r="CH42" s="77">
        <f>IF(AT42='Slot Angels'!$CH$1,'Slot Angels'!AZ42,0)</f>
        <v>0</v>
      </c>
      <c r="CI42" s="77">
        <f>IF(AT42='Slot Angels'!$CI$1,'Slot Angels'!AZ42,0)</f>
        <v>0</v>
      </c>
      <c r="CJ42" s="77">
        <f>IF(AT42='Slot Angels'!$CJ$1,'Slot Angels'!AZ42,0)</f>
        <v>0</v>
      </c>
      <c r="CK42" s="77">
        <f>IF(AT42='Slot Angels'!$CK$1,'Slot Angels'!AZ42,0)</f>
        <v>0</v>
      </c>
      <c r="CL42" s="77">
        <f>IF(AT42='Slot Angels'!$CL$1,'Slot Angels'!AZ42,0)</f>
        <v>0</v>
      </c>
      <c r="CM42" s="77">
        <f>IF(AT42='Slot Angels'!$CM$1,'Slot Angels'!AZ42,0)</f>
        <v>0</v>
      </c>
      <c r="CN42" s="77">
        <f>IF(AT42='Slot Angels'!$CN$1,'Slot Angels'!AZ42,0)</f>
        <v>0</v>
      </c>
      <c r="CO42" s="79">
        <f>IF(AT42='Slot Angels'!$CO$1,'Slot Angels'!AZ42,0)</f>
        <v>0</v>
      </c>
    </row>
    <row r="43" spans="1:93" s="43" customFormat="1" ht="27" thickBot="1">
      <c r="A43" s="101"/>
      <c r="B43" s="100"/>
      <c r="C43" s="100"/>
      <c r="D43" s="100"/>
      <c r="E43" s="100"/>
      <c r="F43" s="228"/>
      <c r="G43" s="229"/>
      <c r="H43" s="262"/>
      <c r="I43" s="263"/>
      <c r="J43" s="264"/>
      <c r="K43" s="101"/>
      <c r="L43" s="101"/>
      <c r="M43" s="102"/>
      <c r="N43" s="102"/>
      <c r="O43" s="102"/>
      <c r="P43" s="106"/>
      <c r="Q43" s="106"/>
      <c r="R43" s="112"/>
      <c r="S43" s="113"/>
      <c r="T43" s="113"/>
      <c r="U43" s="113"/>
      <c r="V43" s="112"/>
      <c r="W43" s="113"/>
      <c r="X43" s="112"/>
      <c r="Y43" s="113"/>
      <c r="Z43" s="112"/>
      <c r="AA43" s="109"/>
      <c r="AB43" s="109"/>
      <c r="AC43" s="106"/>
      <c r="AD43" s="109"/>
      <c r="AE43" s="45" t="s">
        <v>25</v>
      </c>
      <c r="AF43" s="40" t="s">
        <v>61</v>
      </c>
      <c r="AG43" s="34" t="str">
        <f>Eingabe!D13</f>
        <v>Porsche 962</v>
      </c>
      <c r="AH43" s="65">
        <v>9</v>
      </c>
      <c r="AI43" s="35">
        <v>95.73</v>
      </c>
      <c r="AJ43" s="35">
        <f t="shared" si="21"/>
        <v>99.30999999999999</v>
      </c>
      <c r="AK43" s="36">
        <v>195.04</v>
      </c>
      <c r="AL43" s="37">
        <f t="shared" si="24"/>
        <v>19.503999999999998</v>
      </c>
      <c r="AM43" s="38">
        <f>Eingabe!I13</f>
        <v>1</v>
      </c>
      <c r="AN43" s="39">
        <f t="shared" si="25"/>
        <v>47.920000000000016</v>
      </c>
      <c r="AO43" s="49">
        <f t="shared" si="26"/>
        <v>3.0999999999999943</v>
      </c>
      <c r="AP43" s="110"/>
      <c r="AQ43" s="111"/>
      <c r="AR43" s="45" t="s">
        <v>25</v>
      </c>
      <c r="AS43" s="34" t="s">
        <v>115</v>
      </c>
      <c r="AT43" s="34" t="str">
        <f>Eingabe!D17</f>
        <v>Porsche 917</v>
      </c>
      <c r="AU43" s="34"/>
      <c r="AV43" s="35"/>
      <c r="AW43" s="35">
        <f t="shared" si="22"/>
        <v>0</v>
      </c>
      <c r="AX43" s="36"/>
      <c r="AY43" s="37">
        <f t="shared" si="23"/>
        <v>0</v>
      </c>
      <c r="AZ43" s="38">
        <f>Eingabe!K17</f>
        <v>0</v>
      </c>
      <c r="BA43" s="39">
        <f t="shared" si="27"/>
        <v>0</v>
      </c>
      <c r="BB43" s="49">
        <f t="shared" si="28"/>
        <v>0</v>
      </c>
      <c r="BC43" s="101"/>
      <c r="BD43" s="101"/>
      <c r="BE43" s="101"/>
      <c r="BF43" s="101"/>
      <c r="BG43" s="101"/>
      <c r="BH43" s="101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78">
        <f>IF(AG43='Slot Angels'!$BV$1,'Slot Angels'!AM43,0)</f>
        <v>0</v>
      </c>
      <c r="BW43" s="77">
        <f>IF(AG43='Slot Angels'!$BW$1,'Slot Angels'!AM43,0)</f>
        <v>0</v>
      </c>
      <c r="BX43" s="77">
        <f>IF(AG43='Slot Angels'!$BX$1,'Slot Angels'!AM43,0)</f>
        <v>0</v>
      </c>
      <c r="BY43" s="77">
        <f>IF(AG43='Slot Angels'!$BY$1,'Slot Angels'!AM43,0)</f>
        <v>1</v>
      </c>
      <c r="BZ43" s="77">
        <f>IF(AG43='Slot Angels'!$BZ$1,'Slot Angels'!AM43,0)</f>
        <v>0</v>
      </c>
      <c r="CA43" s="77">
        <f>IF(AG43='Slot Angels'!$CA$1,'Slot Angels'!AM43,0)</f>
        <v>0</v>
      </c>
      <c r="CB43" s="77">
        <f>IF(AG43='Slot Angels'!$CB$1,'Slot Angels'!AM43,0)</f>
        <v>0</v>
      </c>
      <c r="CC43" s="77">
        <f>IF(AG43='Slot Angels'!$CC$1,'Slot Angels'!AM43,0)</f>
        <v>0</v>
      </c>
      <c r="CD43" s="77">
        <f>IF(AG43='Slot Angels'!$CD$1,'Slot Angels'!AM43,0)</f>
        <v>0</v>
      </c>
      <c r="CE43" s="79">
        <f>IF(AG43='Slot Angels'!$CE$1,'Slot Angels'!AM43,0)</f>
        <v>0</v>
      </c>
      <c r="CF43" s="78">
        <f>IF(AT43='Slot Angels'!$CF$1,'Slot Angels'!AZ43,0)</f>
        <v>0</v>
      </c>
      <c r="CG43" s="77">
        <f>IF(AT43='Slot Angels'!$CG$1,'Slot Angels'!AZ43,0)</f>
        <v>0</v>
      </c>
      <c r="CH43" s="77">
        <f>IF(AT43='Slot Angels'!$CH$1,'Slot Angels'!AZ43,0)</f>
        <v>0</v>
      </c>
      <c r="CI43" s="77">
        <f>IF(AT43='Slot Angels'!$CI$1,'Slot Angels'!AZ43,0)</f>
        <v>0</v>
      </c>
      <c r="CJ43" s="77">
        <f>IF(AT43='Slot Angels'!$CJ$1,'Slot Angels'!AZ43,0)</f>
        <v>0</v>
      </c>
      <c r="CK43" s="77">
        <f>IF(AT43='Slot Angels'!$CK$1,'Slot Angels'!AZ43,0)</f>
        <v>0</v>
      </c>
      <c r="CL43" s="77">
        <f>IF(AT43='Slot Angels'!$CL$1,'Slot Angels'!AZ43,0)</f>
        <v>0</v>
      </c>
      <c r="CM43" s="77">
        <f>IF(AT43='Slot Angels'!$CM$1,'Slot Angels'!AZ43,0)</f>
        <v>0</v>
      </c>
      <c r="CN43" s="77">
        <f>IF(AT43='Slot Angels'!$CN$1,'Slot Angels'!AZ43,0)</f>
        <v>0</v>
      </c>
      <c r="CO43" s="79">
        <f>IF(AT43='Slot Angels'!$CO$1,'Slot Angels'!AZ43,0)</f>
        <v>0</v>
      </c>
    </row>
    <row r="44" spans="1:93" s="43" customFormat="1" ht="27" thickBot="1">
      <c r="A44" s="101"/>
      <c r="B44" s="100"/>
      <c r="C44" s="100"/>
      <c r="D44" s="100"/>
      <c r="E44" s="100"/>
      <c r="F44" s="238">
        <v>2</v>
      </c>
      <c r="G44" s="239"/>
      <c r="H44" s="262"/>
      <c r="I44" s="263"/>
      <c r="J44" s="264"/>
      <c r="K44" s="255" t="str">
        <f>I53</f>
        <v>Porsche 917</v>
      </c>
      <c r="L44" s="256"/>
      <c r="M44" s="102"/>
      <c r="N44" s="102"/>
      <c r="O44" s="102"/>
      <c r="P44" s="106"/>
      <c r="Q44" s="106"/>
      <c r="R44" s="10"/>
      <c r="S44" s="55"/>
      <c r="T44" s="55"/>
      <c r="U44" s="55"/>
      <c r="V44" s="10"/>
      <c r="W44" s="55"/>
      <c r="X44" s="10"/>
      <c r="Y44" s="55"/>
      <c r="Z44" s="10"/>
      <c r="AA44" s="56"/>
      <c r="AB44" s="56"/>
      <c r="AC44" s="106"/>
      <c r="AD44" s="109"/>
      <c r="AE44" s="175" t="s">
        <v>96</v>
      </c>
      <c r="AF44" s="176"/>
      <c r="AG44" s="176"/>
      <c r="AH44" s="176"/>
      <c r="AI44" s="176"/>
      <c r="AJ44" s="176"/>
      <c r="AK44" s="176"/>
      <c r="AL44" s="176"/>
      <c r="AM44" s="176"/>
      <c r="AN44" s="176"/>
      <c r="AO44" s="177"/>
      <c r="AP44" s="110"/>
      <c r="AQ44" s="111"/>
      <c r="AR44" s="45" t="s">
        <v>26</v>
      </c>
      <c r="AS44" s="34" t="s">
        <v>122</v>
      </c>
      <c r="AT44" s="34" t="str">
        <f>Eingabe!D18</f>
        <v>Jaguar XJR-8</v>
      </c>
      <c r="AU44" s="34"/>
      <c r="AV44" s="35"/>
      <c r="AW44" s="35">
        <f t="shared" si="22"/>
        <v>0</v>
      </c>
      <c r="AX44" s="36"/>
      <c r="AY44" s="37">
        <f t="shared" si="23"/>
        <v>0</v>
      </c>
      <c r="AZ44" s="38">
        <f>Eingabe!K18</f>
        <v>0</v>
      </c>
      <c r="BA44" s="39">
        <f t="shared" si="27"/>
        <v>0</v>
      </c>
      <c r="BB44" s="49">
        <f t="shared" si="28"/>
        <v>0</v>
      </c>
      <c r="BC44" s="101"/>
      <c r="BD44" s="101"/>
      <c r="BE44" s="101"/>
      <c r="BF44" s="101"/>
      <c r="BG44" s="101"/>
      <c r="BH44" s="101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80">
        <f>IF(AG44='Slot Angels'!$BV$1,'Slot Angels'!AM44,0)</f>
        <v>0</v>
      </c>
      <c r="BW44" s="81">
        <f>IF(AG44='Slot Angels'!$BW$1,'Slot Angels'!AM44,0)</f>
        <v>0</v>
      </c>
      <c r="BX44" s="81">
        <f>IF(AG44='Slot Angels'!$BX$1,'Slot Angels'!AM44,0)</f>
        <v>0</v>
      </c>
      <c r="BY44" s="81">
        <f>IF(AG44='Slot Angels'!$BY$1,'Slot Angels'!AM44,0)</f>
        <v>0</v>
      </c>
      <c r="BZ44" s="81">
        <f>IF(AG44='Slot Angels'!$BZ$1,'Slot Angels'!AM44,0)</f>
        <v>0</v>
      </c>
      <c r="CA44" s="81">
        <f>IF(AG44='Slot Angels'!$CA$1,'Slot Angels'!AM44,0)</f>
        <v>0</v>
      </c>
      <c r="CB44" s="81">
        <f>IF(AG44='Slot Angels'!$CB$1,'Slot Angels'!AM44,0)</f>
        <v>0</v>
      </c>
      <c r="CC44" s="81">
        <f>IF(AG44='Slot Angels'!$CC$1,'Slot Angels'!AM44,0)</f>
        <v>0</v>
      </c>
      <c r="CD44" s="81">
        <f>IF(AG44='Slot Angels'!$CD$1,'Slot Angels'!AM44,0)</f>
        <v>0</v>
      </c>
      <c r="CE44" s="82">
        <f>IF(AG44='Slot Angels'!$CE$1,'Slot Angels'!AM44,0)</f>
        <v>0</v>
      </c>
      <c r="CF44" s="78">
        <f>IF(AT44='Slot Angels'!$CF$1,'Slot Angels'!AZ44,0)</f>
        <v>0</v>
      </c>
      <c r="CG44" s="77">
        <f>IF(AT44='Slot Angels'!$CG$1,'Slot Angels'!AZ44,0)</f>
        <v>0</v>
      </c>
      <c r="CH44" s="77">
        <f>IF(AT44='Slot Angels'!$CH$1,'Slot Angels'!AZ44,0)</f>
        <v>0</v>
      </c>
      <c r="CI44" s="77">
        <f>IF(AT44='Slot Angels'!$CI$1,'Slot Angels'!AZ44,0)</f>
        <v>0</v>
      </c>
      <c r="CJ44" s="77">
        <f>IF(AT44='Slot Angels'!$CJ$1,'Slot Angels'!AZ44,0)</f>
        <v>0</v>
      </c>
      <c r="CK44" s="77">
        <f>IF(AT44='Slot Angels'!$CK$1,'Slot Angels'!AZ44,0)</f>
        <v>0</v>
      </c>
      <c r="CL44" s="77">
        <f>IF(AT44='Slot Angels'!$CL$1,'Slot Angels'!AZ44,0)</f>
        <v>0</v>
      </c>
      <c r="CM44" s="77">
        <f>IF(AT44='Slot Angels'!$CM$1,'Slot Angels'!AZ44,0)</f>
        <v>0</v>
      </c>
      <c r="CN44" s="77">
        <f>IF(AT44='Slot Angels'!$CN$1,'Slot Angels'!AZ44,0)</f>
        <v>0</v>
      </c>
      <c r="CO44" s="79">
        <f>IF(AT44='Slot Angels'!$CO$1,'Slot Angels'!AZ44,0)</f>
        <v>0</v>
      </c>
    </row>
    <row r="45" spans="1:93" s="43" customFormat="1" ht="27" thickBot="1">
      <c r="A45" s="101"/>
      <c r="B45" s="100"/>
      <c r="C45" s="100"/>
      <c r="D45" s="100"/>
      <c r="E45" s="100"/>
      <c r="F45" s="240"/>
      <c r="G45" s="241"/>
      <c r="H45" s="262"/>
      <c r="I45" s="263"/>
      <c r="J45" s="264"/>
      <c r="K45" s="257"/>
      <c r="L45" s="258"/>
      <c r="M45" s="102"/>
      <c r="N45" s="102"/>
      <c r="O45" s="102"/>
      <c r="P45" s="106"/>
      <c r="Q45" s="106"/>
      <c r="R45" s="10"/>
      <c r="S45" s="55"/>
      <c r="T45" s="55"/>
      <c r="U45" s="55"/>
      <c r="V45" s="10"/>
      <c r="W45" s="55"/>
      <c r="X45" s="10"/>
      <c r="Y45" s="55"/>
      <c r="Z45" s="10"/>
      <c r="AA45" s="56"/>
      <c r="AB45" s="56"/>
      <c r="AC45" s="106"/>
      <c r="AD45" s="109"/>
      <c r="AE45" s="112"/>
      <c r="AF45" s="113"/>
      <c r="AG45" s="113"/>
      <c r="AH45" s="113"/>
      <c r="AI45" s="112"/>
      <c r="AJ45" s="113"/>
      <c r="AK45" s="112"/>
      <c r="AL45" s="112"/>
      <c r="AM45" s="112"/>
      <c r="AN45" s="112"/>
      <c r="AO45" s="112"/>
      <c r="AP45" s="110"/>
      <c r="AQ45" s="111"/>
      <c r="AR45" s="45" t="s">
        <v>27</v>
      </c>
      <c r="AS45" s="40" t="s">
        <v>4</v>
      </c>
      <c r="AT45" s="34">
        <f>Eingabe!D19</f>
        <v>0</v>
      </c>
      <c r="AU45" s="40"/>
      <c r="AV45" s="35"/>
      <c r="AW45" s="35">
        <f t="shared" si="22"/>
        <v>0</v>
      </c>
      <c r="AX45" s="36"/>
      <c r="AY45" s="37">
        <f t="shared" si="23"/>
        <v>0</v>
      </c>
      <c r="AZ45" s="38">
        <f>Eingabe!K19</f>
        <v>0</v>
      </c>
      <c r="BA45" s="39">
        <f t="shared" si="27"/>
        <v>0</v>
      </c>
      <c r="BB45" s="49">
        <f t="shared" si="28"/>
        <v>0</v>
      </c>
      <c r="BC45" s="101"/>
      <c r="BD45" s="101"/>
      <c r="BE45" s="101"/>
      <c r="BF45" s="101"/>
      <c r="BG45" s="101"/>
      <c r="BH45" s="101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78">
        <f>IF(AT45='Slot Angels'!$CF$1,'Slot Angels'!AZ45,0)</f>
        <v>0</v>
      </c>
      <c r="CG45" s="77">
        <f>IF(AT45='Slot Angels'!$CG$1,'Slot Angels'!AZ45,0)</f>
        <v>0</v>
      </c>
      <c r="CH45" s="77">
        <f>IF(AT45='Slot Angels'!$CH$1,'Slot Angels'!AZ45,0)</f>
        <v>0</v>
      </c>
      <c r="CI45" s="77">
        <f>IF(AT45='Slot Angels'!$CI$1,'Slot Angels'!AZ45,0)</f>
        <v>0</v>
      </c>
      <c r="CJ45" s="77">
        <f>IF(AT45='Slot Angels'!$CJ$1,'Slot Angels'!AZ45,0)</f>
        <v>0</v>
      </c>
      <c r="CK45" s="77">
        <f>IF(AT45='Slot Angels'!$CK$1,'Slot Angels'!AZ45,0)</f>
        <v>0</v>
      </c>
      <c r="CL45" s="77">
        <f>IF(AT45='Slot Angels'!$CL$1,'Slot Angels'!AZ45,0)</f>
        <v>0</v>
      </c>
      <c r="CM45" s="77">
        <f>IF(AT45='Slot Angels'!$CM$1,'Slot Angels'!AZ45,0)</f>
        <v>0</v>
      </c>
      <c r="CN45" s="77">
        <f>IF(AT45='Slot Angels'!$CN$1,'Slot Angels'!AZ45,0)</f>
        <v>0</v>
      </c>
      <c r="CO45" s="79">
        <f>IF(AT45='Slot Angels'!$CO$1,'Slot Angels'!AZ45,0)</f>
        <v>0</v>
      </c>
    </row>
    <row r="46" spans="1:93" s="41" customFormat="1" ht="26.25">
      <c r="A46" s="102"/>
      <c r="B46" s="100"/>
      <c r="C46" s="100"/>
      <c r="D46" s="100"/>
      <c r="E46" s="100"/>
      <c r="F46" s="240"/>
      <c r="G46" s="241"/>
      <c r="H46" s="262"/>
      <c r="I46" s="263"/>
      <c r="J46" s="264"/>
      <c r="K46" s="268">
        <v>3</v>
      </c>
      <c r="L46" s="269"/>
      <c r="M46" s="102"/>
      <c r="N46" s="102"/>
      <c r="O46" s="102"/>
      <c r="P46" s="106"/>
      <c r="Q46" s="106"/>
      <c r="R46" s="10"/>
      <c r="S46" s="55"/>
      <c r="T46" s="55"/>
      <c r="U46" s="55"/>
      <c r="V46" s="10"/>
      <c r="W46" s="55"/>
      <c r="X46" s="10"/>
      <c r="Y46" s="55"/>
      <c r="Z46" s="10"/>
      <c r="AA46" s="56"/>
      <c r="AB46" s="56"/>
      <c r="AC46" s="106"/>
      <c r="AD46" s="109"/>
      <c r="AE46" s="112"/>
      <c r="AF46" s="118"/>
      <c r="AG46" s="191"/>
      <c r="AH46" s="192"/>
      <c r="AI46" s="119" t="s">
        <v>113</v>
      </c>
      <c r="AJ46" s="99"/>
      <c r="AK46" s="112"/>
      <c r="AL46" s="112"/>
      <c r="AM46" s="112"/>
      <c r="AN46" s="112"/>
      <c r="AO46" s="112"/>
      <c r="AP46" s="110"/>
      <c r="AQ46" s="111"/>
      <c r="AR46" s="45" t="s">
        <v>28</v>
      </c>
      <c r="AS46" s="40" t="s">
        <v>75</v>
      </c>
      <c r="AT46" s="34">
        <f>Eingabe!D20</f>
        <v>0</v>
      </c>
      <c r="AU46" s="40"/>
      <c r="AV46" s="35"/>
      <c r="AW46" s="35">
        <f t="shared" si="22"/>
        <v>0</v>
      </c>
      <c r="AX46" s="36"/>
      <c r="AY46" s="37">
        <f t="shared" si="23"/>
        <v>0</v>
      </c>
      <c r="AZ46" s="38">
        <f>Eingabe!K20</f>
        <v>0</v>
      </c>
      <c r="BA46" s="39">
        <f t="shared" si="27"/>
        <v>0</v>
      </c>
      <c r="BB46" s="49">
        <f t="shared" si="28"/>
        <v>0</v>
      </c>
      <c r="BC46" s="101"/>
      <c r="BD46" s="102"/>
      <c r="BE46" s="102"/>
      <c r="BF46" s="102"/>
      <c r="BG46" s="102"/>
      <c r="BH46" s="102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78">
        <f>IF(AT46='Slot Angels'!$CF$1,'Slot Angels'!AZ46,0)</f>
        <v>0</v>
      </c>
      <c r="CG46" s="77">
        <f>IF(AT46='Slot Angels'!$CG$1,'Slot Angels'!AZ46,0)</f>
        <v>0</v>
      </c>
      <c r="CH46" s="77">
        <f>IF(AT46='Slot Angels'!$CH$1,'Slot Angels'!AZ46,0)</f>
        <v>0</v>
      </c>
      <c r="CI46" s="77">
        <f>IF(AT46='Slot Angels'!$CI$1,'Slot Angels'!AZ46,0)</f>
        <v>0</v>
      </c>
      <c r="CJ46" s="77">
        <f>IF(AT46='Slot Angels'!$CJ$1,'Slot Angels'!AZ46,0)</f>
        <v>0</v>
      </c>
      <c r="CK46" s="77">
        <f>IF(AT46='Slot Angels'!$CK$1,'Slot Angels'!AZ46,0)</f>
        <v>0</v>
      </c>
      <c r="CL46" s="77">
        <f>IF(AT46='Slot Angels'!$CL$1,'Slot Angels'!AZ46,0)</f>
        <v>0</v>
      </c>
      <c r="CM46" s="77">
        <f>IF(AT46='Slot Angels'!$CM$1,'Slot Angels'!AZ46,0)</f>
        <v>0</v>
      </c>
      <c r="CN46" s="77">
        <f>IF(AT46='Slot Angels'!$CN$1,'Slot Angels'!AZ46,0)</f>
        <v>0</v>
      </c>
      <c r="CO46" s="79">
        <f>IF(AT46='Slot Angels'!$CO$1,'Slot Angels'!AZ46,0)</f>
        <v>0</v>
      </c>
    </row>
    <row r="47" spans="1:93" s="41" customFormat="1" ht="27" thickBot="1">
      <c r="A47" s="102"/>
      <c r="B47" s="100"/>
      <c r="C47" s="100"/>
      <c r="D47" s="100"/>
      <c r="E47" s="100"/>
      <c r="F47" s="242"/>
      <c r="G47" s="243"/>
      <c r="H47" s="265"/>
      <c r="I47" s="266"/>
      <c r="J47" s="267"/>
      <c r="K47" s="270"/>
      <c r="L47" s="271"/>
      <c r="M47" s="102"/>
      <c r="N47" s="102"/>
      <c r="O47" s="101"/>
      <c r="P47" s="106"/>
      <c r="Q47" s="106"/>
      <c r="R47" s="10"/>
      <c r="S47" s="55"/>
      <c r="T47" s="55"/>
      <c r="U47" s="55"/>
      <c r="V47" s="10"/>
      <c r="W47" s="55"/>
      <c r="X47" s="10"/>
      <c r="Y47" s="55"/>
      <c r="Z47" s="10"/>
      <c r="AA47" s="56"/>
      <c r="AB47" s="56"/>
      <c r="AC47" s="106"/>
      <c r="AD47" s="109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10"/>
      <c r="AQ47" s="111"/>
      <c r="AR47" s="45" t="s">
        <v>29</v>
      </c>
      <c r="AS47" s="40" t="s">
        <v>76</v>
      </c>
      <c r="AT47" s="34">
        <f>Eingabe!D21</f>
        <v>0</v>
      </c>
      <c r="AU47" s="40"/>
      <c r="AV47" s="35"/>
      <c r="AW47" s="35">
        <f t="shared" si="22"/>
        <v>0</v>
      </c>
      <c r="AX47" s="36"/>
      <c r="AY47" s="37">
        <f t="shared" si="23"/>
        <v>0</v>
      </c>
      <c r="AZ47" s="38">
        <f>Eingabe!K21</f>
        <v>0</v>
      </c>
      <c r="BA47" s="39">
        <f t="shared" si="27"/>
        <v>0</v>
      </c>
      <c r="BB47" s="49">
        <f t="shared" si="28"/>
        <v>0</v>
      </c>
      <c r="BC47" s="101"/>
      <c r="BD47" s="102"/>
      <c r="BE47" s="102"/>
      <c r="BF47" s="102"/>
      <c r="BG47" s="102"/>
      <c r="BH47" s="102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78">
        <f>IF(AT47='Slot Angels'!$CF$1,'Slot Angels'!AZ47,0)</f>
        <v>0</v>
      </c>
      <c r="CG47" s="77">
        <f>IF(AT47='Slot Angels'!$CG$1,'Slot Angels'!AZ47,0)</f>
        <v>0</v>
      </c>
      <c r="CH47" s="77">
        <f>IF(AT47='Slot Angels'!$CH$1,'Slot Angels'!AZ47,0)</f>
        <v>0</v>
      </c>
      <c r="CI47" s="77">
        <f>IF(AT47='Slot Angels'!$CI$1,'Slot Angels'!AZ47,0)</f>
        <v>0</v>
      </c>
      <c r="CJ47" s="77">
        <f>IF(AT47='Slot Angels'!$CJ$1,'Slot Angels'!AZ47,0)</f>
        <v>0</v>
      </c>
      <c r="CK47" s="77">
        <f>IF(AT47='Slot Angels'!$CK$1,'Slot Angels'!AZ47,0)</f>
        <v>0</v>
      </c>
      <c r="CL47" s="77">
        <f>IF(AT47='Slot Angels'!$CL$1,'Slot Angels'!AZ47,0)</f>
        <v>0</v>
      </c>
      <c r="CM47" s="77">
        <f>IF(AT47='Slot Angels'!$CM$1,'Slot Angels'!AZ47,0)</f>
        <v>0</v>
      </c>
      <c r="CN47" s="77">
        <f>IF(AT47='Slot Angels'!$CN$1,'Slot Angels'!AZ47,0)</f>
        <v>0</v>
      </c>
      <c r="CO47" s="79">
        <f>IF(AT47='Slot Angels'!$CO$1,'Slot Angels'!AZ47,0)</f>
        <v>0</v>
      </c>
    </row>
    <row r="48" spans="1:93" s="41" customFormat="1" ht="27" thickBot="1">
      <c r="A48" s="102"/>
      <c r="B48" s="101"/>
      <c r="C48" s="101"/>
      <c r="D48" s="100"/>
      <c r="E48" s="101"/>
      <c r="F48" s="103"/>
      <c r="G48" s="103"/>
      <c r="H48" s="103"/>
      <c r="I48" s="103"/>
      <c r="J48" s="103"/>
      <c r="K48" s="103"/>
      <c r="L48" s="103"/>
      <c r="M48" s="101"/>
      <c r="N48" s="101"/>
      <c r="O48" s="101"/>
      <c r="P48" s="106"/>
      <c r="Q48" s="106"/>
      <c r="R48" s="10"/>
      <c r="S48" s="55"/>
      <c r="T48" s="55"/>
      <c r="U48" s="55"/>
      <c r="V48" s="10"/>
      <c r="W48" s="55"/>
      <c r="X48" s="10"/>
      <c r="Y48" s="55"/>
      <c r="Z48" s="10"/>
      <c r="AA48" s="56"/>
      <c r="AB48" s="56"/>
      <c r="AC48" s="106"/>
      <c r="AD48" s="109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10"/>
      <c r="AQ48" s="111"/>
      <c r="AR48" s="45" t="s">
        <v>30</v>
      </c>
      <c r="AS48" s="40" t="s">
        <v>77</v>
      </c>
      <c r="AT48" s="34">
        <f>Eingabe!D22</f>
        <v>0</v>
      </c>
      <c r="AU48" s="40"/>
      <c r="AV48" s="35"/>
      <c r="AW48" s="35">
        <f t="shared" si="22"/>
        <v>0</v>
      </c>
      <c r="AX48" s="36"/>
      <c r="AY48" s="37">
        <f t="shared" si="23"/>
        <v>0</v>
      </c>
      <c r="AZ48" s="38">
        <f>Eingabe!K22</f>
        <v>0</v>
      </c>
      <c r="BA48" s="39">
        <f t="shared" si="27"/>
        <v>0</v>
      </c>
      <c r="BB48" s="49">
        <f t="shared" si="28"/>
        <v>0</v>
      </c>
      <c r="BC48" s="101"/>
      <c r="BD48" s="102"/>
      <c r="BE48" s="102"/>
      <c r="BF48" s="102"/>
      <c r="BG48" s="102"/>
      <c r="BH48" s="102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78">
        <f>IF(AT48='Slot Angels'!$CF$1,'Slot Angels'!AZ48,0)</f>
        <v>0</v>
      </c>
      <c r="CG48" s="77">
        <f>IF(AT48='Slot Angels'!$CG$1,'Slot Angels'!AZ48,0)</f>
        <v>0</v>
      </c>
      <c r="CH48" s="77">
        <f>IF(AT48='Slot Angels'!$CH$1,'Slot Angels'!AZ48,0)</f>
        <v>0</v>
      </c>
      <c r="CI48" s="77">
        <f>IF(AT48='Slot Angels'!$CI$1,'Slot Angels'!AZ48,0)</f>
        <v>0</v>
      </c>
      <c r="CJ48" s="77">
        <f>IF(AT48='Slot Angels'!$CJ$1,'Slot Angels'!AZ48,0)</f>
        <v>0</v>
      </c>
      <c r="CK48" s="77">
        <f>IF(AT48='Slot Angels'!$CK$1,'Slot Angels'!AZ48,0)</f>
        <v>0</v>
      </c>
      <c r="CL48" s="77">
        <f>IF(AT48='Slot Angels'!$CL$1,'Slot Angels'!AZ48,0)</f>
        <v>0</v>
      </c>
      <c r="CM48" s="77">
        <f>IF(AT48='Slot Angels'!$CM$1,'Slot Angels'!AZ48,0)</f>
        <v>0</v>
      </c>
      <c r="CN48" s="77">
        <f>IF(AT48='Slot Angels'!$CN$1,'Slot Angels'!AZ48,0)</f>
        <v>0</v>
      </c>
      <c r="CO48" s="79">
        <f>IF(AT48='Slot Angels'!$CO$1,'Slot Angels'!AZ48,0)</f>
        <v>0</v>
      </c>
    </row>
    <row r="49" spans="1:93" s="43" customFormat="1" ht="26.25">
      <c r="A49" s="101"/>
      <c r="B49" s="100"/>
      <c r="C49" s="100"/>
      <c r="D49" s="100"/>
      <c r="E49" s="100"/>
      <c r="F49" s="100"/>
      <c r="G49" s="244" t="s">
        <v>0</v>
      </c>
      <c r="H49" s="245"/>
      <c r="I49" s="253" t="s">
        <v>111</v>
      </c>
      <c r="J49" s="253"/>
      <c r="K49" s="248" t="s">
        <v>109</v>
      </c>
      <c r="L49" s="100"/>
      <c r="M49" s="100"/>
      <c r="N49" s="100"/>
      <c r="O49" s="100"/>
      <c r="P49" s="106"/>
      <c r="Q49" s="106"/>
      <c r="R49" s="10"/>
      <c r="S49" s="55"/>
      <c r="T49" s="55"/>
      <c r="U49" s="55"/>
      <c r="V49" s="10"/>
      <c r="W49" s="55"/>
      <c r="X49" s="10"/>
      <c r="Y49" s="55"/>
      <c r="Z49" s="10"/>
      <c r="AA49" s="56"/>
      <c r="AB49" s="56"/>
      <c r="AC49" s="106"/>
      <c r="AD49" s="109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10"/>
      <c r="AQ49" s="111"/>
      <c r="AR49" s="45" t="s">
        <v>31</v>
      </c>
      <c r="AS49" s="40" t="s">
        <v>78</v>
      </c>
      <c r="AT49" s="34">
        <f>Eingabe!D23</f>
        <v>0</v>
      </c>
      <c r="AU49" s="40"/>
      <c r="AV49" s="35"/>
      <c r="AW49" s="35">
        <f t="shared" si="22"/>
        <v>0</v>
      </c>
      <c r="AX49" s="36"/>
      <c r="AY49" s="37">
        <f t="shared" si="23"/>
        <v>0</v>
      </c>
      <c r="AZ49" s="38">
        <f>Eingabe!K23</f>
        <v>0</v>
      </c>
      <c r="BA49" s="39">
        <f t="shared" si="27"/>
        <v>0</v>
      </c>
      <c r="BB49" s="49">
        <f t="shared" si="28"/>
        <v>0</v>
      </c>
      <c r="BC49" s="101"/>
      <c r="BD49" s="101"/>
      <c r="BE49" s="101"/>
      <c r="BF49" s="101"/>
      <c r="BG49" s="101"/>
      <c r="BH49" s="101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78">
        <f>IF(AT49='Slot Angels'!$CF$1,'Slot Angels'!AZ49,0)</f>
        <v>0</v>
      </c>
      <c r="CG49" s="77">
        <f>IF(AT49='Slot Angels'!$CG$1,'Slot Angels'!AZ49,0)</f>
        <v>0</v>
      </c>
      <c r="CH49" s="77">
        <f>IF(AT49='Slot Angels'!$CH$1,'Slot Angels'!AZ49,0)</f>
        <v>0</v>
      </c>
      <c r="CI49" s="77">
        <f>IF(AT49='Slot Angels'!$CI$1,'Slot Angels'!AZ49,0)</f>
        <v>0</v>
      </c>
      <c r="CJ49" s="77">
        <f>IF(AT49='Slot Angels'!$CJ$1,'Slot Angels'!AZ49,0)</f>
        <v>0</v>
      </c>
      <c r="CK49" s="77">
        <f>IF(AT49='Slot Angels'!$CK$1,'Slot Angels'!AZ49,0)</f>
        <v>0</v>
      </c>
      <c r="CL49" s="77">
        <f>IF(AT49='Slot Angels'!$CL$1,'Slot Angels'!AZ49,0)</f>
        <v>0</v>
      </c>
      <c r="CM49" s="77">
        <f>IF(AT49='Slot Angels'!$CM$1,'Slot Angels'!AZ49,0)</f>
        <v>0</v>
      </c>
      <c r="CN49" s="77">
        <f>IF(AT49='Slot Angels'!$CN$1,'Slot Angels'!AZ49,0)</f>
        <v>0</v>
      </c>
      <c r="CO49" s="79">
        <f>IF(AT49='Slot Angels'!$CO$1,'Slot Angels'!AZ49,0)</f>
        <v>0</v>
      </c>
    </row>
    <row r="50" spans="1:93" s="41" customFormat="1" ht="27" thickBot="1">
      <c r="A50" s="102"/>
      <c r="B50" s="100"/>
      <c r="C50" s="100"/>
      <c r="D50" s="100"/>
      <c r="E50" s="100"/>
      <c r="F50" s="100"/>
      <c r="G50" s="246"/>
      <c r="H50" s="247"/>
      <c r="I50" s="254"/>
      <c r="J50" s="254"/>
      <c r="K50" s="249"/>
      <c r="L50" s="100"/>
      <c r="M50" s="100"/>
      <c r="N50" s="100"/>
      <c r="O50" s="100"/>
      <c r="P50" s="106"/>
      <c r="Q50" s="106"/>
      <c r="R50" s="10"/>
      <c r="S50" s="55"/>
      <c r="T50" s="55"/>
      <c r="U50" s="55"/>
      <c r="V50" s="10"/>
      <c r="W50" s="55"/>
      <c r="X50" s="10"/>
      <c r="Y50" s="55"/>
      <c r="Z50" s="10"/>
      <c r="AA50" s="56"/>
      <c r="AB50" s="56"/>
      <c r="AC50" s="106"/>
      <c r="AD50" s="109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10"/>
      <c r="AQ50" s="111"/>
      <c r="AR50" s="45" t="s">
        <v>32</v>
      </c>
      <c r="AS50" s="40" t="s">
        <v>3</v>
      </c>
      <c r="AT50" s="34">
        <f>Eingabe!D24</f>
        <v>0</v>
      </c>
      <c r="AU50" s="40"/>
      <c r="AV50" s="35"/>
      <c r="AW50" s="35">
        <f t="shared" si="22"/>
        <v>0</v>
      </c>
      <c r="AX50" s="36"/>
      <c r="AY50" s="37">
        <f t="shared" si="23"/>
        <v>0</v>
      </c>
      <c r="AZ50" s="38">
        <f>Eingabe!K24</f>
        <v>0</v>
      </c>
      <c r="BA50" s="39">
        <f t="shared" si="27"/>
        <v>0</v>
      </c>
      <c r="BB50" s="49">
        <f t="shared" si="28"/>
        <v>0</v>
      </c>
      <c r="BC50" s="101"/>
      <c r="BD50" s="102"/>
      <c r="BE50" s="102"/>
      <c r="BF50" s="102"/>
      <c r="BG50" s="102"/>
      <c r="BH50" s="102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78">
        <f>IF(AT50='Slot Angels'!$CF$1,'Slot Angels'!AZ50,0)</f>
        <v>0</v>
      </c>
      <c r="CG50" s="77">
        <f>IF(AT50='Slot Angels'!$CG$1,'Slot Angels'!AZ50,0)</f>
        <v>0</v>
      </c>
      <c r="CH50" s="77">
        <f>IF(AT50='Slot Angels'!$CH$1,'Slot Angels'!AZ50,0)</f>
        <v>0</v>
      </c>
      <c r="CI50" s="77">
        <f>IF(AT50='Slot Angels'!$CI$1,'Slot Angels'!AZ50,0)</f>
        <v>0</v>
      </c>
      <c r="CJ50" s="77">
        <f>IF(AT50='Slot Angels'!$CJ$1,'Slot Angels'!AZ50,0)</f>
        <v>0</v>
      </c>
      <c r="CK50" s="77">
        <f>IF(AT50='Slot Angels'!$CK$1,'Slot Angels'!AZ50,0)</f>
        <v>0</v>
      </c>
      <c r="CL50" s="77">
        <f>IF(AT50='Slot Angels'!$CL$1,'Slot Angels'!AZ50,0)</f>
        <v>0</v>
      </c>
      <c r="CM50" s="77">
        <f>IF(AT50='Slot Angels'!$CM$1,'Slot Angels'!AZ50,0)</f>
        <v>0</v>
      </c>
      <c r="CN50" s="77">
        <f>IF(AT50='Slot Angels'!$CN$1,'Slot Angels'!AZ50,0)</f>
        <v>0</v>
      </c>
      <c r="CO50" s="79">
        <f>IF(AT50='Slot Angels'!$CO$1,'Slot Angels'!AZ50,0)</f>
        <v>0</v>
      </c>
    </row>
    <row r="51" spans="1:93" s="41" customFormat="1" ht="26.25">
      <c r="A51" s="102"/>
      <c r="B51" s="100"/>
      <c r="C51" s="100"/>
      <c r="D51" s="100"/>
      <c r="E51" s="100"/>
      <c r="F51" s="100"/>
      <c r="G51" s="70">
        <v>1</v>
      </c>
      <c r="H51" s="115" t="s">
        <v>103</v>
      </c>
      <c r="I51" s="140" t="str">
        <f>Eingabe!$O$4</f>
        <v>Jaguar XJR-8</v>
      </c>
      <c r="J51" s="141"/>
      <c r="K51" s="142">
        <f>$CQ$5</f>
        <v>286</v>
      </c>
      <c r="L51" s="100"/>
      <c r="M51" s="100"/>
      <c r="N51" s="100"/>
      <c r="O51" s="100"/>
      <c r="P51" s="106"/>
      <c r="Q51" s="106"/>
      <c r="R51" s="10"/>
      <c r="S51" s="55"/>
      <c r="T51" s="55"/>
      <c r="U51" s="55"/>
      <c r="V51" s="10"/>
      <c r="W51" s="55"/>
      <c r="X51" s="10"/>
      <c r="Y51" s="55"/>
      <c r="Z51" s="10"/>
      <c r="AA51" s="56"/>
      <c r="AB51" s="56"/>
      <c r="AC51" s="106"/>
      <c r="AD51" s="10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110"/>
      <c r="AQ51" s="111"/>
      <c r="AR51" s="45" t="s">
        <v>33</v>
      </c>
      <c r="AS51" s="40" t="s">
        <v>79</v>
      </c>
      <c r="AT51" s="34">
        <f>Eingabe!D25</f>
        <v>0</v>
      </c>
      <c r="AU51" s="40"/>
      <c r="AV51" s="35"/>
      <c r="AW51" s="35">
        <f t="shared" si="22"/>
        <v>0</v>
      </c>
      <c r="AX51" s="36"/>
      <c r="AY51" s="37">
        <f t="shared" si="23"/>
        <v>0</v>
      </c>
      <c r="AZ51" s="38">
        <f>Eingabe!K25</f>
        <v>0</v>
      </c>
      <c r="BA51" s="39">
        <f t="shared" si="27"/>
        <v>0</v>
      </c>
      <c r="BB51" s="49">
        <f t="shared" si="28"/>
        <v>0</v>
      </c>
      <c r="BC51" s="101"/>
      <c r="BD51" s="102"/>
      <c r="BE51" s="102"/>
      <c r="BF51" s="102"/>
      <c r="BG51" s="102"/>
      <c r="BH51" s="102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78">
        <f>IF(AT51='Slot Angels'!$CF$1,'Slot Angels'!AZ51,0)</f>
        <v>0</v>
      </c>
      <c r="CG51" s="77">
        <f>IF(AT51='Slot Angels'!$CG$1,'Slot Angels'!AZ51,0)</f>
        <v>0</v>
      </c>
      <c r="CH51" s="77">
        <f>IF(AT51='Slot Angels'!$CH$1,'Slot Angels'!AZ51,0)</f>
        <v>0</v>
      </c>
      <c r="CI51" s="77">
        <f>IF(AT51='Slot Angels'!$CI$1,'Slot Angels'!AZ51,0)</f>
        <v>0</v>
      </c>
      <c r="CJ51" s="77">
        <f>IF(AT51='Slot Angels'!$CJ$1,'Slot Angels'!AZ51,0)</f>
        <v>0</v>
      </c>
      <c r="CK51" s="77">
        <f>IF(AT51='Slot Angels'!$CK$1,'Slot Angels'!AZ51,0)</f>
        <v>0</v>
      </c>
      <c r="CL51" s="77">
        <f>IF(AT51='Slot Angels'!$CL$1,'Slot Angels'!AZ51,0)</f>
        <v>0</v>
      </c>
      <c r="CM51" s="77">
        <f>IF(AT51='Slot Angels'!$CM$1,'Slot Angels'!AZ51,0)</f>
        <v>0</v>
      </c>
      <c r="CN51" s="77">
        <f>IF(AT51='Slot Angels'!$CN$1,'Slot Angels'!AZ51,0)</f>
        <v>0</v>
      </c>
      <c r="CO51" s="79">
        <f>IF(AT51='Slot Angels'!$CO$1,'Slot Angels'!AZ51,0)</f>
        <v>0</v>
      </c>
    </row>
    <row r="52" spans="1:93" s="41" customFormat="1" ht="26.25">
      <c r="A52" s="102"/>
      <c r="B52" s="100"/>
      <c r="C52" s="100"/>
      <c r="D52" s="100"/>
      <c r="E52" s="100"/>
      <c r="F52" s="100"/>
      <c r="G52" s="71">
        <v>2</v>
      </c>
      <c r="H52" s="115" t="s">
        <v>103</v>
      </c>
      <c r="I52" s="133" t="str">
        <f>Eingabe!$O$5</f>
        <v>Mercedes C9</v>
      </c>
      <c r="J52" s="134"/>
      <c r="K52" s="135">
        <f>$CR$5</f>
        <v>213</v>
      </c>
      <c r="L52" s="100"/>
      <c r="M52" s="100"/>
      <c r="N52" s="100"/>
      <c r="O52" s="100"/>
      <c r="P52" s="106"/>
      <c r="Q52" s="106"/>
      <c r="R52" s="10"/>
      <c r="S52" s="55"/>
      <c r="T52" s="55"/>
      <c r="U52" s="55"/>
      <c r="V52" s="10"/>
      <c r="W52" s="55"/>
      <c r="X52" s="10"/>
      <c r="Y52" s="55"/>
      <c r="Z52" s="10"/>
      <c r="AA52" s="56"/>
      <c r="AB52" s="56"/>
      <c r="AC52" s="106"/>
      <c r="AD52" s="10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10"/>
      <c r="AQ52" s="111"/>
      <c r="AR52" s="45" t="s">
        <v>34</v>
      </c>
      <c r="AS52" s="40" t="s">
        <v>80</v>
      </c>
      <c r="AT52" s="34">
        <f>Eingabe!D26</f>
        <v>0</v>
      </c>
      <c r="AU52" s="40"/>
      <c r="AV52" s="35"/>
      <c r="AW52" s="35">
        <f t="shared" si="22"/>
        <v>0</v>
      </c>
      <c r="AX52" s="36"/>
      <c r="AY52" s="37">
        <f t="shared" si="23"/>
        <v>0</v>
      </c>
      <c r="AZ52" s="38">
        <f>Eingabe!K26</f>
        <v>0</v>
      </c>
      <c r="BA52" s="39">
        <f t="shared" si="27"/>
        <v>0</v>
      </c>
      <c r="BB52" s="49">
        <f t="shared" si="28"/>
        <v>0</v>
      </c>
      <c r="BC52" s="101"/>
      <c r="BD52" s="102"/>
      <c r="BE52" s="102"/>
      <c r="BF52" s="102"/>
      <c r="BG52" s="102"/>
      <c r="BH52" s="102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78">
        <f>IF(AT52='Slot Angels'!$CF$1,'Slot Angels'!AZ52,0)</f>
        <v>0</v>
      </c>
      <c r="CG52" s="77">
        <f>IF(AT52='Slot Angels'!$CG$1,'Slot Angels'!AZ52,0)</f>
        <v>0</v>
      </c>
      <c r="CH52" s="77">
        <f>IF(AT52='Slot Angels'!$CH$1,'Slot Angels'!AZ52,0)</f>
        <v>0</v>
      </c>
      <c r="CI52" s="77">
        <f>IF(AT52='Slot Angels'!$CI$1,'Slot Angels'!AZ52,0)</f>
        <v>0</v>
      </c>
      <c r="CJ52" s="77">
        <f>IF(AT52='Slot Angels'!$CJ$1,'Slot Angels'!AZ52,0)</f>
        <v>0</v>
      </c>
      <c r="CK52" s="77">
        <f>IF(AT52='Slot Angels'!$CK$1,'Slot Angels'!AZ52,0)</f>
        <v>0</v>
      </c>
      <c r="CL52" s="77">
        <f>IF(AT52='Slot Angels'!$CL$1,'Slot Angels'!AZ52,0)</f>
        <v>0</v>
      </c>
      <c r="CM52" s="77">
        <f>IF(AT52='Slot Angels'!$CM$1,'Slot Angels'!AZ52,0)</f>
        <v>0</v>
      </c>
      <c r="CN52" s="77">
        <f>IF(AT52='Slot Angels'!$CN$1,'Slot Angels'!AZ52,0)</f>
        <v>0</v>
      </c>
      <c r="CO52" s="79">
        <f>IF(AT52='Slot Angels'!$CO$1,'Slot Angels'!AZ52,0)</f>
        <v>0</v>
      </c>
    </row>
    <row r="53" spans="1:93" s="41" customFormat="1" ht="26.25">
      <c r="A53" s="102"/>
      <c r="B53" s="100"/>
      <c r="C53" s="100"/>
      <c r="D53" s="100"/>
      <c r="E53" s="100"/>
      <c r="F53" s="100"/>
      <c r="G53" s="72">
        <v>3</v>
      </c>
      <c r="H53" s="115" t="s">
        <v>103</v>
      </c>
      <c r="I53" s="143" t="str">
        <f>Eingabe!$O$7</f>
        <v>Porsche 917</v>
      </c>
      <c r="J53" s="144"/>
      <c r="K53" s="136">
        <f>$CT$5</f>
        <v>134</v>
      </c>
      <c r="L53" s="100"/>
      <c r="M53" s="100"/>
      <c r="N53" s="100"/>
      <c r="O53" s="100"/>
      <c r="P53" s="106"/>
      <c r="Q53" s="106"/>
      <c r="R53" s="10"/>
      <c r="S53" s="55"/>
      <c r="T53" s="55"/>
      <c r="U53" s="55"/>
      <c r="V53" s="10"/>
      <c r="W53" s="55"/>
      <c r="X53" s="10"/>
      <c r="Y53" s="55"/>
      <c r="Z53" s="10"/>
      <c r="AA53" s="56"/>
      <c r="AB53" s="56"/>
      <c r="AC53" s="106"/>
      <c r="AD53" s="10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10"/>
      <c r="AQ53" s="111"/>
      <c r="AR53" s="45" t="s">
        <v>35</v>
      </c>
      <c r="AS53" s="34" t="s">
        <v>81</v>
      </c>
      <c r="AT53" s="34">
        <f>Eingabe!D27</f>
        <v>0</v>
      </c>
      <c r="AU53" s="34"/>
      <c r="AV53" s="35"/>
      <c r="AW53" s="35">
        <f t="shared" si="22"/>
        <v>0</v>
      </c>
      <c r="AX53" s="36"/>
      <c r="AY53" s="37">
        <f t="shared" si="23"/>
        <v>0</v>
      </c>
      <c r="AZ53" s="38">
        <f>Eingabe!K27</f>
        <v>0</v>
      </c>
      <c r="BA53" s="39">
        <f t="shared" si="27"/>
        <v>0</v>
      </c>
      <c r="BB53" s="49">
        <f t="shared" si="28"/>
        <v>0</v>
      </c>
      <c r="BC53" s="101"/>
      <c r="BD53" s="102"/>
      <c r="BE53" s="102"/>
      <c r="BF53" s="102"/>
      <c r="BG53" s="102"/>
      <c r="BH53" s="102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78">
        <f>IF(AT53='Slot Angels'!$CF$1,'Slot Angels'!AZ53,0)</f>
        <v>0</v>
      </c>
      <c r="CG53" s="77">
        <f>IF(AT53='Slot Angels'!$CG$1,'Slot Angels'!AZ53,0)</f>
        <v>0</v>
      </c>
      <c r="CH53" s="77">
        <f>IF(AT53='Slot Angels'!$CH$1,'Slot Angels'!AZ53,0)</f>
        <v>0</v>
      </c>
      <c r="CI53" s="77">
        <f>IF(AT53='Slot Angels'!$CI$1,'Slot Angels'!AZ53,0)</f>
        <v>0</v>
      </c>
      <c r="CJ53" s="77">
        <f>IF(AT53='Slot Angels'!$CJ$1,'Slot Angels'!AZ53,0)</f>
        <v>0</v>
      </c>
      <c r="CK53" s="77">
        <f>IF(AT53='Slot Angels'!$CK$1,'Slot Angels'!AZ53,0)</f>
        <v>0</v>
      </c>
      <c r="CL53" s="77">
        <f>IF(AT53='Slot Angels'!$CL$1,'Slot Angels'!AZ53,0)</f>
        <v>0</v>
      </c>
      <c r="CM53" s="77">
        <f>IF(AT53='Slot Angels'!$CM$1,'Slot Angels'!AZ53,0)</f>
        <v>0</v>
      </c>
      <c r="CN53" s="77">
        <f>IF(AT53='Slot Angels'!$CN$1,'Slot Angels'!AZ53,0)</f>
        <v>0</v>
      </c>
      <c r="CO53" s="79">
        <f>IF(AT53='Slot Angels'!$CO$1,'Slot Angels'!AZ53,0)</f>
        <v>0</v>
      </c>
    </row>
    <row r="54" spans="1:93" s="41" customFormat="1" ht="26.25">
      <c r="A54" s="102"/>
      <c r="B54" s="100"/>
      <c r="C54" s="100"/>
      <c r="D54" s="100"/>
      <c r="E54" s="100"/>
      <c r="F54" s="100"/>
      <c r="G54" s="69">
        <v>4</v>
      </c>
      <c r="H54" s="115" t="s">
        <v>103</v>
      </c>
      <c r="I54" s="92" t="str">
        <f>Eingabe!$O$6</f>
        <v>Porsche 962</v>
      </c>
      <c r="J54" s="89"/>
      <c r="K54" s="147">
        <f>$CS$5</f>
        <v>118</v>
      </c>
      <c r="L54" s="100"/>
      <c r="M54" s="100"/>
      <c r="N54" s="100"/>
      <c r="O54" s="100"/>
      <c r="P54" s="106"/>
      <c r="Q54" s="106"/>
      <c r="R54" s="10"/>
      <c r="S54" s="55"/>
      <c r="T54" s="55"/>
      <c r="U54" s="55"/>
      <c r="V54" s="10"/>
      <c r="W54" s="55"/>
      <c r="X54" s="10"/>
      <c r="Y54" s="55"/>
      <c r="Z54" s="10"/>
      <c r="AA54" s="56"/>
      <c r="AB54" s="56"/>
      <c r="AC54" s="106"/>
      <c r="AD54" s="10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10"/>
      <c r="AQ54" s="111"/>
      <c r="AR54" s="45" t="s">
        <v>36</v>
      </c>
      <c r="AS54" s="40" t="s">
        <v>82</v>
      </c>
      <c r="AT54" s="34">
        <f>Eingabe!D28</f>
        <v>0</v>
      </c>
      <c r="AU54" s="40"/>
      <c r="AV54" s="35"/>
      <c r="AW54" s="35">
        <f t="shared" si="22"/>
        <v>0</v>
      </c>
      <c r="AX54" s="36"/>
      <c r="AY54" s="37">
        <f t="shared" si="23"/>
        <v>0</v>
      </c>
      <c r="AZ54" s="38">
        <f>Eingabe!K28</f>
        <v>0</v>
      </c>
      <c r="BA54" s="39">
        <f t="shared" si="27"/>
        <v>0</v>
      </c>
      <c r="BB54" s="49">
        <f t="shared" si="28"/>
        <v>0</v>
      </c>
      <c r="BC54" s="101"/>
      <c r="BD54" s="102"/>
      <c r="BE54" s="102"/>
      <c r="BF54" s="102"/>
      <c r="BG54" s="102"/>
      <c r="BH54" s="102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78">
        <f>IF(AT54='Slot Angels'!$CF$1,'Slot Angels'!AZ54,0)</f>
        <v>0</v>
      </c>
      <c r="CG54" s="77">
        <f>IF(AT54='Slot Angels'!$CG$1,'Slot Angels'!AZ54,0)</f>
        <v>0</v>
      </c>
      <c r="CH54" s="77">
        <f>IF(AT54='Slot Angels'!$CH$1,'Slot Angels'!AZ54,0)</f>
        <v>0</v>
      </c>
      <c r="CI54" s="77">
        <f>IF(AT54='Slot Angels'!$CI$1,'Slot Angels'!AZ54,0)</f>
        <v>0</v>
      </c>
      <c r="CJ54" s="77">
        <f>IF(AT54='Slot Angels'!$CJ$1,'Slot Angels'!AZ54,0)</f>
        <v>0</v>
      </c>
      <c r="CK54" s="77">
        <f>IF(AT54='Slot Angels'!$CK$1,'Slot Angels'!AZ54,0)</f>
        <v>0</v>
      </c>
      <c r="CL54" s="77">
        <f>IF(AT54='Slot Angels'!$CL$1,'Slot Angels'!AZ54,0)</f>
        <v>0</v>
      </c>
      <c r="CM54" s="77">
        <f>IF(AT54='Slot Angels'!$CM$1,'Slot Angels'!AZ54,0)</f>
        <v>0</v>
      </c>
      <c r="CN54" s="77">
        <f>IF(AT54='Slot Angels'!$CN$1,'Slot Angels'!AZ54,0)</f>
        <v>0</v>
      </c>
      <c r="CO54" s="79">
        <f>IF(AT54='Slot Angels'!$CO$1,'Slot Angels'!AZ54,0)</f>
        <v>0</v>
      </c>
    </row>
    <row r="55" spans="1:93" s="43" customFormat="1" ht="26.25">
      <c r="A55" s="101"/>
      <c r="B55" s="100"/>
      <c r="C55" s="100"/>
      <c r="D55" s="100"/>
      <c r="E55" s="100"/>
      <c r="F55" s="100"/>
      <c r="G55" s="69">
        <v>5</v>
      </c>
      <c r="H55" s="115" t="s">
        <v>103</v>
      </c>
      <c r="I55" s="145" t="str">
        <f>Eingabe!$O$3</f>
        <v>Nissan R89</v>
      </c>
      <c r="J55" s="146"/>
      <c r="K55" s="147">
        <f>$CP$5</f>
        <v>44</v>
      </c>
      <c r="L55" s="100"/>
      <c r="M55" s="100"/>
      <c r="N55" s="100"/>
      <c r="O55" s="100"/>
      <c r="P55" s="106"/>
      <c r="Q55" s="106"/>
      <c r="R55" s="10"/>
      <c r="S55" s="55"/>
      <c r="T55" s="55"/>
      <c r="U55" s="55"/>
      <c r="V55" s="10"/>
      <c r="W55" s="55"/>
      <c r="X55" s="10"/>
      <c r="Y55" s="55"/>
      <c r="Z55" s="10"/>
      <c r="AA55" s="56"/>
      <c r="AB55" s="56"/>
      <c r="AC55" s="106"/>
      <c r="AD55" s="10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110"/>
      <c r="AQ55" s="111"/>
      <c r="AR55" s="45" t="s">
        <v>37</v>
      </c>
      <c r="AS55" s="34" t="s">
        <v>83</v>
      </c>
      <c r="AT55" s="34">
        <f>Eingabe!D29</f>
        <v>0</v>
      </c>
      <c r="AU55" s="34"/>
      <c r="AV55" s="35"/>
      <c r="AW55" s="35">
        <f t="shared" si="22"/>
        <v>0</v>
      </c>
      <c r="AX55" s="36"/>
      <c r="AY55" s="37">
        <f t="shared" si="23"/>
        <v>0</v>
      </c>
      <c r="AZ55" s="38">
        <f>Eingabe!K29</f>
        <v>0</v>
      </c>
      <c r="BA55" s="39">
        <f t="shared" si="27"/>
        <v>0</v>
      </c>
      <c r="BB55" s="49">
        <f t="shared" si="28"/>
        <v>0</v>
      </c>
      <c r="BC55" s="101"/>
      <c r="BD55" s="101"/>
      <c r="BE55" s="101"/>
      <c r="BF55" s="101"/>
      <c r="BG55" s="101"/>
      <c r="BH55" s="101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78">
        <f>IF(AT55='Slot Angels'!$CF$1,'Slot Angels'!AZ55,0)</f>
        <v>0</v>
      </c>
      <c r="CG55" s="77">
        <f>IF(AT55='Slot Angels'!$CG$1,'Slot Angels'!AZ55,0)</f>
        <v>0</v>
      </c>
      <c r="CH55" s="77">
        <f>IF(AT55='Slot Angels'!$CH$1,'Slot Angels'!AZ55,0)</f>
        <v>0</v>
      </c>
      <c r="CI55" s="77">
        <f>IF(AT55='Slot Angels'!$CI$1,'Slot Angels'!AZ55,0)</f>
        <v>0</v>
      </c>
      <c r="CJ55" s="77">
        <f>IF(AT55='Slot Angels'!$CJ$1,'Slot Angels'!AZ55,0)</f>
        <v>0</v>
      </c>
      <c r="CK55" s="77">
        <f>IF(AT55='Slot Angels'!$CK$1,'Slot Angels'!AZ55,0)</f>
        <v>0</v>
      </c>
      <c r="CL55" s="77">
        <f>IF(AT55='Slot Angels'!$CL$1,'Slot Angels'!AZ55,0)</f>
        <v>0</v>
      </c>
      <c r="CM55" s="77">
        <f>IF(AT55='Slot Angels'!$CM$1,'Slot Angels'!AZ55,0)</f>
        <v>0</v>
      </c>
      <c r="CN55" s="77">
        <f>IF(AT55='Slot Angels'!$CN$1,'Slot Angels'!AZ55,0)</f>
        <v>0</v>
      </c>
      <c r="CO55" s="79">
        <f>IF(AT55='Slot Angels'!$CO$1,'Slot Angels'!AZ55,0)</f>
        <v>0</v>
      </c>
    </row>
    <row r="56" spans="2:93" ht="26.25">
      <c r="B56" s="100"/>
      <c r="C56" s="100"/>
      <c r="D56" s="100"/>
      <c r="E56" s="100"/>
      <c r="F56" s="100"/>
      <c r="G56" s="69">
        <v>6</v>
      </c>
      <c r="H56" s="115" t="s">
        <v>103</v>
      </c>
      <c r="I56" s="93" t="str">
        <f>Eingabe!$O$9</f>
        <v>Mazda 767</v>
      </c>
      <c r="J56" s="90"/>
      <c r="K56" s="87">
        <f>$CV$5</f>
        <v>40</v>
      </c>
      <c r="L56" s="100"/>
      <c r="M56" s="100"/>
      <c r="N56" s="100"/>
      <c r="O56" s="100"/>
      <c r="AD56" s="109"/>
      <c r="AP56" s="110"/>
      <c r="AQ56" s="111"/>
      <c r="AR56" s="45" t="s">
        <v>38</v>
      </c>
      <c r="AS56" s="40" t="s">
        <v>5</v>
      </c>
      <c r="AT56" s="34">
        <f>Eingabe!D30</f>
        <v>0</v>
      </c>
      <c r="AU56" s="40"/>
      <c r="AV56" s="35"/>
      <c r="AW56" s="35">
        <f t="shared" si="22"/>
        <v>0</v>
      </c>
      <c r="AX56" s="36"/>
      <c r="AY56" s="37">
        <f t="shared" si="23"/>
        <v>0</v>
      </c>
      <c r="AZ56" s="38">
        <f>Eingabe!K30</f>
        <v>0</v>
      </c>
      <c r="BA56" s="39">
        <f t="shared" si="27"/>
        <v>0</v>
      </c>
      <c r="BB56" s="49">
        <f t="shared" si="28"/>
        <v>0</v>
      </c>
      <c r="CF56" s="78">
        <f>IF(AT56='Slot Angels'!$CF$1,'Slot Angels'!AZ56,0)</f>
        <v>0</v>
      </c>
      <c r="CG56" s="77">
        <f>IF(AT56='Slot Angels'!$CG$1,'Slot Angels'!AZ56,0)</f>
        <v>0</v>
      </c>
      <c r="CH56" s="77">
        <f>IF(AT56='Slot Angels'!$CH$1,'Slot Angels'!AZ56,0)</f>
        <v>0</v>
      </c>
      <c r="CI56" s="77">
        <f>IF(AT56='Slot Angels'!$CI$1,'Slot Angels'!AZ56,0)</f>
        <v>0</v>
      </c>
      <c r="CJ56" s="77">
        <f>IF(AT56='Slot Angels'!$CJ$1,'Slot Angels'!AZ56,0)</f>
        <v>0</v>
      </c>
      <c r="CK56" s="77">
        <f>IF(AT56='Slot Angels'!$CK$1,'Slot Angels'!AZ56,0)</f>
        <v>0</v>
      </c>
      <c r="CL56" s="77">
        <f>IF(AT56='Slot Angels'!$CL$1,'Slot Angels'!AZ56,0)</f>
        <v>0</v>
      </c>
      <c r="CM56" s="77">
        <f>IF(AT56='Slot Angels'!$CM$1,'Slot Angels'!AZ56,0)</f>
        <v>0</v>
      </c>
      <c r="CN56" s="77">
        <f>IF(AT56='Slot Angels'!$CN$1,'Slot Angels'!AZ56,0)</f>
        <v>0</v>
      </c>
      <c r="CO56" s="79">
        <f>IF(AT56='Slot Angels'!$CO$1,'Slot Angels'!AZ56,0)</f>
        <v>0</v>
      </c>
    </row>
    <row r="57" spans="2:93" ht="26.25">
      <c r="B57" s="100"/>
      <c r="C57" s="100"/>
      <c r="D57" s="100"/>
      <c r="E57" s="100"/>
      <c r="F57" s="100"/>
      <c r="G57" s="69">
        <v>7</v>
      </c>
      <c r="H57" s="115" t="s">
        <v>103</v>
      </c>
      <c r="I57" s="92" t="str">
        <f>Eingabe!$O$8</f>
        <v>Porsche 911</v>
      </c>
      <c r="J57" s="89"/>
      <c r="K57" s="87">
        <f>$CU$5</f>
        <v>14</v>
      </c>
      <c r="L57" s="100"/>
      <c r="M57" s="100"/>
      <c r="N57" s="100"/>
      <c r="O57" s="100"/>
      <c r="AD57" s="109"/>
      <c r="AP57" s="110"/>
      <c r="AQ57" s="111"/>
      <c r="AR57" s="45" t="s">
        <v>39</v>
      </c>
      <c r="AS57" s="40" t="s">
        <v>84</v>
      </c>
      <c r="AT57" s="34">
        <f>Eingabe!D31</f>
        <v>0</v>
      </c>
      <c r="AU57" s="40"/>
      <c r="AV57" s="35"/>
      <c r="AW57" s="35">
        <f t="shared" si="22"/>
        <v>0</v>
      </c>
      <c r="AX57" s="36"/>
      <c r="AY57" s="37">
        <f t="shared" si="23"/>
        <v>0</v>
      </c>
      <c r="AZ57" s="38">
        <f>Eingabe!K31</f>
        <v>0</v>
      </c>
      <c r="BA57" s="39">
        <f t="shared" si="27"/>
        <v>0</v>
      </c>
      <c r="BB57" s="49">
        <f t="shared" si="28"/>
        <v>0</v>
      </c>
      <c r="CF57" s="78">
        <f>IF(AT57='Slot Angels'!$CF$1,'Slot Angels'!AZ57,0)</f>
        <v>0</v>
      </c>
      <c r="CG57" s="77">
        <f>IF(AT57='Slot Angels'!$CG$1,'Slot Angels'!AZ57,0)</f>
        <v>0</v>
      </c>
      <c r="CH57" s="77">
        <f>IF(AT57='Slot Angels'!$CH$1,'Slot Angels'!AZ57,0)</f>
        <v>0</v>
      </c>
      <c r="CI57" s="77">
        <f>IF(AT57='Slot Angels'!$CI$1,'Slot Angels'!AZ57,0)</f>
        <v>0</v>
      </c>
      <c r="CJ57" s="77">
        <f>IF(AT57='Slot Angels'!$CJ$1,'Slot Angels'!AZ57,0)</f>
        <v>0</v>
      </c>
      <c r="CK57" s="77">
        <f>IF(AT57='Slot Angels'!$CK$1,'Slot Angels'!AZ57,0)</f>
        <v>0</v>
      </c>
      <c r="CL57" s="77">
        <f>IF(AT57='Slot Angels'!$CL$1,'Slot Angels'!AZ57,0)</f>
        <v>0</v>
      </c>
      <c r="CM57" s="77">
        <f>IF(AT57='Slot Angels'!$CM$1,'Slot Angels'!AZ57,0)</f>
        <v>0</v>
      </c>
      <c r="CN57" s="77">
        <f>IF(AT57='Slot Angels'!$CN$1,'Slot Angels'!AZ57,0)</f>
        <v>0</v>
      </c>
      <c r="CO57" s="79">
        <f>IF(AT57='Slot Angels'!$CO$1,'Slot Angels'!AZ57,0)</f>
        <v>0</v>
      </c>
    </row>
    <row r="58" spans="2:93" ht="26.25">
      <c r="B58" s="100"/>
      <c r="C58" s="100"/>
      <c r="D58" s="100"/>
      <c r="E58" s="100"/>
      <c r="F58" s="100"/>
      <c r="G58" s="155">
        <v>8</v>
      </c>
      <c r="H58" s="65"/>
      <c r="I58" s="93">
        <f>Eingabe!$O$10</f>
        <v>8</v>
      </c>
      <c r="J58" s="90"/>
      <c r="K58" s="87">
        <f>$CW$5</f>
        <v>0</v>
      </c>
      <c r="L58" s="100"/>
      <c r="M58" s="100"/>
      <c r="N58" s="100"/>
      <c r="O58" s="100"/>
      <c r="AD58" s="109"/>
      <c r="AP58" s="109"/>
      <c r="AR58" s="45" t="s">
        <v>40</v>
      </c>
      <c r="AS58" s="40" t="s">
        <v>85</v>
      </c>
      <c r="AT58" s="34">
        <f>Eingabe!D32</f>
        <v>0</v>
      </c>
      <c r="AU58" s="40"/>
      <c r="AV58" s="35"/>
      <c r="AW58" s="35">
        <f t="shared" si="22"/>
        <v>0</v>
      </c>
      <c r="AX58" s="36"/>
      <c r="AY58" s="37">
        <f t="shared" si="23"/>
        <v>0</v>
      </c>
      <c r="AZ58" s="38">
        <f>Eingabe!K32</f>
        <v>0</v>
      </c>
      <c r="BA58" s="39">
        <f t="shared" si="27"/>
        <v>0</v>
      </c>
      <c r="BB58" s="49">
        <f t="shared" si="28"/>
        <v>0</v>
      </c>
      <c r="CF58" s="78">
        <f>IF(AT58='Slot Angels'!$CF$1,'Slot Angels'!AZ58,0)</f>
        <v>0</v>
      </c>
      <c r="CG58" s="77">
        <f>IF(AT58='Slot Angels'!$CG$1,'Slot Angels'!AZ58,0)</f>
        <v>0</v>
      </c>
      <c r="CH58" s="77">
        <f>IF(AT58='Slot Angels'!$CH$1,'Slot Angels'!AZ58,0)</f>
        <v>0</v>
      </c>
      <c r="CI58" s="77">
        <f>IF(AT58='Slot Angels'!$CI$1,'Slot Angels'!AZ58,0)</f>
        <v>0</v>
      </c>
      <c r="CJ58" s="77">
        <f>IF(AT58='Slot Angels'!$CJ$1,'Slot Angels'!AZ58,0)</f>
        <v>0</v>
      </c>
      <c r="CK58" s="77">
        <f>IF(AT58='Slot Angels'!$CK$1,'Slot Angels'!AZ58,0)</f>
        <v>0</v>
      </c>
      <c r="CL58" s="77">
        <f>IF(AT58='Slot Angels'!$CL$1,'Slot Angels'!AZ58,0)</f>
        <v>0</v>
      </c>
      <c r="CM58" s="77">
        <f>IF(AT58='Slot Angels'!$CM$1,'Slot Angels'!AZ58,0)</f>
        <v>0</v>
      </c>
      <c r="CN58" s="77">
        <f>IF(AT58='Slot Angels'!$CN$1,'Slot Angels'!AZ58,0)</f>
        <v>0</v>
      </c>
      <c r="CO58" s="79">
        <f>IF(AT58='Slot Angels'!$CO$1,'Slot Angels'!AZ58,0)</f>
        <v>0</v>
      </c>
    </row>
    <row r="59" spans="2:93" ht="26.25">
      <c r="B59" s="100"/>
      <c r="C59" s="100"/>
      <c r="D59" s="100"/>
      <c r="E59" s="100"/>
      <c r="F59" s="100"/>
      <c r="G59" s="155">
        <v>9</v>
      </c>
      <c r="H59" s="65"/>
      <c r="I59" s="93">
        <f>Eingabe!$O$11</f>
        <v>9</v>
      </c>
      <c r="J59" s="90"/>
      <c r="K59" s="87">
        <f>$CX$5</f>
        <v>0</v>
      </c>
      <c r="L59" s="100"/>
      <c r="M59" s="100"/>
      <c r="N59" s="100"/>
      <c r="O59" s="100"/>
      <c r="AD59" s="109"/>
      <c r="AP59" s="109"/>
      <c r="AR59" s="45" t="s">
        <v>41</v>
      </c>
      <c r="AS59" s="40" t="s">
        <v>86</v>
      </c>
      <c r="AT59" s="34">
        <f>Eingabe!D33</f>
        <v>0</v>
      </c>
      <c r="AU59" s="40"/>
      <c r="AV59" s="35"/>
      <c r="AW59" s="35">
        <f t="shared" si="22"/>
        <v>0</v>
      </c>
      <c r="AX59" s="36"/>
      <c r="AY59" s="37">
        <f t="shared" si="23"/>
        <v>0</v>
      </c>
      <c r="AZ59" s="38">
        <f>Eingabe!K33</f>
        <v>0</v>
      </c>
      <c r="BA59" s="39">
        <f t="shared" si="27"/>
        <v>0</v>
      </c>
      <c r="BB59" s="49">
        <f t="shared" si="28"/>
        <v>0</v>
      </c>
      <c r="CF59" s="78">
        <f>IF(AT59='Slot Angels'!$CF$1,'Slot Angels'!AZ59,0)</f>
        <v>0</v>
      </c>
      <c r="CG59" s="77">
        <f>IF(AT59='Slot Angels'!$CG$1,'Slot Angels'!AZ59,0)</f>
        <v>0</v>
      </c>
      <c r="CH59" s="77">
        <f>IF(AT59='Slot Angels'!$CH$1,'Slot Angels'!AZ59,0)</f>
        <v>0</v>
      </c>
      <c r="CI59" s="77">
        <f>IF(AT59='Slot Angels'!$CI$1,'Slot Angels'!AZ59,0)</f>
        <v>0</v>
      </c>
      <c r="CJ59" s="77">
        <f>IF(AT59='Slot Angels'!$CJ$1,'Slot Angels'!AZ59,0)</f>
        <v>0</v>
      </c>
      <c r="CK59" s="77">
        <f>IF(AT59='Slot Angels'!$CK$1,'Slot Angels'!AZ59,0)</f>
        <v>0</v>
      </c>
      <c r="CL59" s="77">
        <f>IF(AT59='Slot Angels'!$CL$1,'Slot Angels'!AZ59,0)</f>
        <v>0</v>
      </c>
      <c r="CM59" s="77">
        <f>IF(AT59='Slot Angels'!$CM$1,'Slot Angels'!AZ59,0)</f>
        <v>0</v>
      </c>
      <c r="CN59" s="77">
        <f>IF(AT59='Slot Angels'!$CN$1,'Slot Angels'!AZ59,0)</f>
        <v>0</v>
      </c>
      <c r="CO59" s="79">
        <f>IF(AT59='Slot Angels'!$CO$1,'Slot Angels'!AZ59,0)</f>
        <v>0</v>
      </c>
    </row>
    <row r="60" spans="2:93" ht="27" thickBot="1">
      <c r="B60" s="100"/>
      <c r="C60" s="100"/>
      <c r="D60" s="100"/>
      <c r="E60" s="100"/>
      <c r="F60" s="100"/>
      <c r="G60" s="149">
        <v>10</v>
      </c>
      <c r="H60" s="154"/>
      <c r="I60" s="94">
        <f>Eingabe!$O$12</f>
        <v>10</v>
      </c>
      <c r="J60" s="91"/>
      <c r="K60" s="88">
        <f>$CY$5</f>
        <v>0</v>
      </c>
      <c r="L60" s="100"/>
      <c r="M60" s="100"/>
      <c r="N60" s="100"/>
      <c r="O60" s="100"/>
      <c r="AD60" s="109"/>
      <c r="AP60" s="109"/>
      <c r="AR60" s="45" t="s">
        <v>42</v>
      </c>
      <c r="AS60" s="40" t="s">
        <v>87</v>
      </c>
      <c r="AT60" s="34">
        <f>Eingabe!D34</f>
        <v>0</v>
      </c>
      <c r="AU60" s="40"/>
      <c r="AV60" s="35"/>
      <c r="AW60" s="35">
        <f t="shared" si="22"/>
        <v>0</v>
      </c>
      <c r="AX60" s="36"/>
      <c r="AY60" s="37">
        <f t="shared" si="23"/>
        <v>0</v>
      </c>
      <c r="AZ60" s="38">
        <f>Eingabe!K34</f>
        <v>0</v>
      </c>
      <c r="BA60" s="39">
        <f t="shared" si="27"/>
        <v>0</v>
      </c>
      <c r="BB60" s="49">
        <f t="shared" si="28"/>
        <v>0</v>
      </c>
      <c r="CF60" s="78">
        <f>IF(AT60='Slot Angels'!$CF$1,'Slot Angels'!AZ60,0)</f>
        <v>0</v>
      </c>
      <c r="CG60" s="77">
        <f>IF(AT60='Slot Angels'!$CG$1,'Slot Angels'!AZ60,0)</f>
        <v>0</v>
      </c>
      <c r="CH60" s="77">
        <f>IF(AT60='Slot Angels'!$CH$1,'Slot Angels'!AZ60,0)</f>
        <v>0</v>
      </c>
      <c r="CI60" s="77">
        <f>IF(AT60='Slot Angels'!$CI$1,'Slot Angels'!AZ60,0)</f>
        <v>0</v>
      </c>
      <c r="CJ60" s="77">
        <f>IF(AT60='Slot Angels'!$CJ$1,'Slot Angels'!AZ60,0)</f>
        <v>0</v>
      </c>
      <c r="CK60" s="77">
        <f>IF(AT60='Slot Angels'!$CK$1,'Slot Angels'!AZ60,0)</f>
        <v>0</v>
      </c>
      <c r="CL60" s="77">
        <f>IF(AT60='Slot Angels'!$CL$1,'Slot Angels'!AZ60,0)</f>
        <v>0</v>
      </c>
      <c r="CM60" s="77">
        <f>IF(AT60='Slot Angels'!$CM$1,'Slot Angels'!AZ60,0)</f>
        <v>0</v>
      </c>
      <c r="CN60" s="77">
        <f>IF(AT60='Slot Angels'!$CN$1,'Slot Angels'!AZ60,0)</f>
        <v>0</v>
      </c>
      <c r="CO60" s="79">
        <f>IF(AT60='Slot Angels'!$CO$1,'Slot Angels'!AZ60,0)</f>
        <v>0</v>
      </c>
    </row>
    <row r="61" spans="2:93" ht="26.25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AR61" s="45" t="s">
        <v>43</v>
      </c>
      <c r="AS61" s="40" t="s">
        <v>88</v>
      </c>
      <c r="AT61" s="34">
        <f>Eingabe!D35</f>
        <v>0</v>
      </c>
      <c r="AU61" s="40"/>
      <c r="AV61" s="35"/>
      <c r="AW61" s="35">
        <f aca="true" t="shared" si="29" ref="AW61:AW78">AX61-AV61</f>
        <v>0</v>
      </c>
      <c r="AX61" s="36"/>
      <c r="AY61" s="37">
        <f aca="true" t="shared" si="30" ref="AY61:AY78">SUM(AX61/12)</f>
        <v>0</v>
      </c>
      <c r="AZ61" s="38">
        <f>Eingabe!K35</f>
        <v>0</v>
      </c>
      <c r="BA61" s="39">
        <f t="shared" si="27"/>
        <v>0</v>
      </c>
      <c r="BB61" s="49">
        <f t="shared" si="28"/>
        <v>0</v>
      </c>
      <c r="CF61" s="78">
        <f>IF(AT61='Slot Angels'!$CF$1,'Slot Angels'!AZ61,0)</f>
        <v>0</v>
      </c>
      <c r="CG61" s="77">
        <f>IF(AT61='Slot Angels'!$CG$1,'Slot Angels'!AZ61,0)</f>
        <v>0</v>
      </c>
      <c r="CH61" s="77">
        <f>IF(AT61='Slot Angels'!$CH$1,'Slot Angels'!AZ61,0)</f>
        <v>0</v>
      </c>
      <c r="CI61" s="77">
        <f>IF(AT61='Slot Angels'!$CI$1,'Slot Angels'!AZ61,0)</f>
        <v>0</v>
      </c>
      <c r="CJ61" s="77">
        <f>IF(AT61='Slot Angels'!$CJ$1,'Slot Angels'!AZ61,0)</f>
        <v>0</v>
      </c>
      <c r="CK61" s="77">
        <f>IF(AT61='Slot Angels'!$CK$1,'Slot Angels'!AZ61,0)</f>
        <v>0</v>
      </c>
      <c r="CL61" s="77">
        <f>IF(AT61='Slot Angels'!$CL$1,'Slot Angels'!AZ61,0)</f>
        <v>0</v>
      </c>
      <c r="CM61" s="77">
        <f>IF(AT61='Slot Angels'!$CM$1,'Slot Angels'!AZ61,0)</f>
        <v>0</v>
      </c>
      <c r="CN61" s="77">
        <f>IF(AT61='Slot Angels'!$CN$1,'Slot Angels'!AZ61,0)</f>
        <v>0</v>
      </c>
      <c r="CO61" s="79">
        <f>IF(AT61='Slot Angels'!$CO$1,'Slot Angels'!AZ61,0)</f>
        <v>0</v>
      </c>
    </row>
    <row r="62" spans="2:93" ht="27" customHeight="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AR62" s="45" t="s">
        <v>44</v>
      </c>
      <c r="AS62" s="40" t="s">
        <v>68</v>
      </c>
      <c r="AT62" s="34">
        <f>Eingabe!D36</f>
        <v>0</v>
      </c>
      <c r="AU62" s="40"/>
      <c r="AV62" s="35"/>
      <c r="AW62" s="35">
        <f t="shared" si="29"/>
        <v>0</v>
      </c>
      <c r="AX62" s="36"/>
      <c r="AY62" s="37">
        <f t="shared" si="30"/>
        <v>0</v>
      </c>
      <c r="AZ62" s="38">
        <f>Eingabe!K36</f>
        <v>0</v>
      </c>
      <c r="BA62" s="39">
        <f t="shared" si="27"/>
        <v>0</v>
      </c>
      <c r="BB62" s="49">
        <f t="shared" si="28"/>
        <v>0</v>
      </c>
      <c r="CF62" s="78">
        <f>IF(AT62='Slot Angels'!$CF$1,'Slot Angels'!AZ62,0)</f>
        <v>0</v>
      </c>
      <c r="CG62" s="77">
        <f>IF(AT62='Slot Angels'!$CG$1,'Slot Angels'!AZ62,0)</f>
        <v>0</v>
      </c>
      <c r="CH62" s="77">
        <f>IF(AT62='Slot Angels'!$CH$1,'Slot Angels'!AZ62,0)</f>
        <v>0</v>
      </c>
      <c r="CI62" s="77">
        <f>IF(AT62='Slot Angels'!$CI$1,'Slot Angels'!AZ62,0)</f>
        <v>0</v>
      </c>
      <c r="CJ62" s="77">
        <f>IF(AT62='Slot Angels'!$CJ$1,'Slot Angels'!AZ62,0)</f>
        <v>0</v>
      </c>
      <c r="CK62" s="77">
        <f>IF(AT62='Slot Angels'!$CK$1,'Slot Angels'!AZ62,0)</f>
        <v>0</v>
      </c>
      <c r="CL62" s="77">
        <f>IF(AT62='Slot Angels'!$CL$1,'Slot Angels'!AZ62,0)</f>
        <v>0</v>
      </c>
      <c r="CM62" s="77">
        <f>IF(AT62='Slot Angels'!$CM$1,'Slot Angels'!AZ62,0)</f>
        <v>0</v>
      </c>
      <c r="CN62" s="77">
        <f>IF(AT62='Slot Angels'!$CN$1,'Slot Angels'!AZ62,0)</f>
        <v>0</v>
      </c>
      <c r="CO62" s="79">
        <f>IF(AT62='Slot Angels'!$CO$1,'Slot Angels'!AZ62,0)</f>
        <v>0</v>
      </c>
    </row>
    <row r="63" spans="2:93" ht="26.2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AR63" s="45" t="s">
        <v>45</v>
      </c>
      <c r="AS63" s="40" t="s">
        <v>69</v>
      </c>
      <c r="AT63" s="34">
        <f>Eingabe!D37</f>
        <v>0</v>
      </c>
      <c r="AU63" s="40"/>
      <c r="AV63" s="35"/>
      <c r="AW63" s="35">
        <f t="shared" si="29"/>
        <v>0</v>
      </c>
      <c r="AX63" s="36"/>
      <c r="AY63" s="37">
        <f t="shared" si="30"/>
        <v>0</v>
      </c>
      <c r="AZ63" s="38">
        <f>Eingabe!K37</f>
        <v>0</v>
      </c>
      <c r="BA63" s="39">
        <f t="shared" si="27"/>
        <v>0</v>
      </c>
      <c r="BB63" s="49">
        <f t="shared" si="28"/>
        <v>0</v>
      </c>
      <c r="CF63" s="78">
        <f>IF(AT63='Slot Angels'!$CF$1,'Slot Angels'!AZ63,0)</f>
        <v>0</v>
      </c>
      <c r="CG63" s="77">
        <f>IF(AT63='Slot Angels'!$CG$1,'Slot Angels'!AZ63,0)</f>
        <v>0</v>
      </c>
      <c r="CH63" s="77">
        <f>IF(AT63='Slot Angels'!$CH$1,'Slot Angels'!AZ63,0)</f>
        <v>0</v>
      </c>
      <c r="CI63" s="77">
        <f>IF(AT63='Slot Angels'!$CI$1,'Slot Angels'!AZ63,0)</f>
        <v>0</v>
      </c>
      <c r="CJ63" s="77">
        <f>IF(AT63='Slot Angels'!$CJ$1,'Slot Angels'!AZ63,0)</f>
        <v>0</v>
      </c>
      <c r="CK63" s="77">
        <f>IF(AT63='Slot Angels'!$CK$1,'Slot Angels'!AZ63,0)</f>
        <v>0</v>
      </c>
      <c r="CL63" s="77">
        <f>IF(AT63='Slot Angels'!$CL$1,'Slot Angels'!AZ63,0)</f>
        <v>0</v>
      </c>
      <c r="CM63" s="77">
        <f>IF(AT63='Slot Angels'!$CM$1,'Slot Angels'!AZ63,0)</f>
        <v>0</v>
      </c>
      <c r="CN63" s="77">
        <f>IF(AT63='Slot Angels'!$CN$1,'Slot Angels'!AZ63,0)</f>
        <v>0</v>
      </c>
      <c r="CO63" s="79">
        <f>IF(AT63='Slot Angels'!$CO$1,'Slot Angels'!AZ63,0)</f>
        <v>0</v>
      </c>
    </row>
    <row r="64" spans="2:93" ht="26.2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AR64" s="45" t="s">
        <v>46</v>
      </c>
      <c r="AS64" s="40" t="s">
        <v>70</v>
      </c>
      <c r="AT64" s="34">
        <f>Eingabe!D38</f>
        <v>0</v>
      </c>
      <c r="AU64" s="40"/>
      <c r="AV64" s="35"/>
      <c r="AW64" s="35">
        <f t="shared" si="29"/>
        <v>0</v>
      </c>
      <c r="AX64" s="36"/>
      <c r="AY64" s="37">
        <f t="shared" si="30"/>
        <v>0</v>
      </c>
      <c r="AZ64" s="38">
        <f>Eingabe!K38</f>
        <v>0</v>
      </c>
      <c r="BA64" s="39">
        <f t="shared" si="27"/>
        <v>0</v>
      </c>
      <c r="BB64" s="49">
        <f t="shared" si="28"/>
        <v>0</v>
      </c>
      <c r="CF64" s="78">
        <f>IF(AT64='Slot Angels'!$CF$1,'Slot Angels'!AZ64,0)</f>
        <v>0</v>
      </c>
      <c r="CG64" s="77">
        <f>IF(AT64='Slot Angels'!$CG$1,'Slot Angels'!AZ64,0)</f>
        <v>0</v>
      </c>
      <c r="CH64" s="77">
        <f>IF(AT64='Slot Angels'!$CH$1,'Slot Angels'!AZ64,0)</f>
        <v>0</v>
      </c>
      <c r="CI64" s="77">
        <f>IF(AT64='Slot Angels'!$CI$1,'Slot Angels'!AZ64,0)</f>
        <v>0</v>
      </c>
      <c r="CJ64" s="77">
        <f>IF(AT64='Slot Angels'!$CJ$1,'Slot Angels'!AZ64,0)</f>
        <v>0</v>
      </c>
      <c r="CK64" s="77">
        <f>IF(AT64='Slot Angels'!$CK$1,'Slot Angels'!AZ64,0)</f>
        <v>0</v>
      </c>
      <c r="CL64" s="77">
        <f>IF(AT64='Slot Angels'!$CL$1,'Slot Angels'!AZ64,0)</f>
        <v>0</v>
      </c>
      <c r="CM64" s="77">
        <f>IF(AT64='Slot Angels'!$CM$1,'Slot Angels'!AZ64,0)</f>
        <v>0</v>
      </c>
      <c r="CN64" s="77">
        <f>IF(AT64='Slot Angels'!$CN$1,'Slot Angels'!AZ64,0)</f>
        <v>0</v>
      </c>
      <c r="CO64" s="79">
        <f>IF(AT64='Slot Angels'!$CO$1,'Slot Angels'!AZ64,0)</f>
        <v>0</v>
      </c>
    </row>
    <row r="65" spans="2:93" ht="26.2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AP65" s="111"/>
      <c r="AQ65" s="111"/>
      <c r="AR65" s="45" t="s">
        <v>47</v>
      </c>
      <c r="AS65" s="40" t="s">
        <v>71</v>
      </c>
      <c r="AT65" s="34">
        <f>Eingabe!D39</f>
        <v>0</v>
      </c>
      <c r="AU65" s="40"/>
      <c r="AV65" s="35"/>
      <c r="AW65" s="35">
        <f t="shared" si="29"/>
        <v>0</v>
      </c>
      <c r="AX65" s="36"/>
      <c r="AY65" s="37">
        <f t="shared" si="30"/>
        <v>0</v>
      </c>
      <c r="AZ65" s="38">
        <f>Eingabe!K39</f>
        <v>0</v>
      </c>
      <c r="BA65" s="39">
        <f t="shared" si="27"/>
        <v>0</v>
      </c>
      <c r="BB65" s="49">
        <f t="shared" si="28"/>
        <v>0</v>
      </c>
      <c r="CF65" s="78">
        <f>IF(AT65='Slot Angels'!$CF$1,'Slot Angels'!AZ65,0)</f>
        <v>0</v>
      </c>
      <c r="CG65" s="77">
        <f>IF(AT65='Slot Angels'!$CG$1,'Slot Angels'!AZ65,0)</f>
        <v>0</v>
      </c>
      <c r="CH65" s="77">
        <f>IF(AT65='Slot Angels'!$CH$1,'Slot Angels'!AZ65,0)</f>
        <v>0</v>
      </c>
      <c r="CI65" s="77">
        <f>IF(AT65='Slot Angels'!$CI$1,'Slot Angels'!AZ65,0)</f>
        <v>0</v>
      </c>
      <c r="CJ65" s="77">
        <f>IF(AT65='Slot Angels'!$CJ$1,'Slot Angels'!AZ65,0)</f>
        <v>0</v>
      </c>
      <c r="CK65" s="77">
        <f>IF(AT65='Slot Angels'!$CK$1,'Slot Angels'!AZ65,0)</f>
        <v>0</v>
      </c>
      <c r="CL65" s="77">
        <f>IF(AT65='Slot Angels'!$CL$1,'Slot Angels'!AZ65,0)</f>
        <v>0</v>
      </c>
      <c r="CM65" s="77">
        <f>IF(AT65='Slot Angels'!$CM$1,'Slot Angels'!AZ65,0)</f>
        <v>0</v>
      </c>
      <c r="CN65" s="77">
        <f>IF(AT65='Slot Angels'!$CN$1,'Slot Angels'!AZ65,0)</f>
        <v>0</v>
      </c>
      <c r="CO65" s="79">
        <f>IF(AT65='Slot Angels'!$CO$1,'Slot Angels'!AZ65,0)</f>
        <v>0</v>
      </c>
    </row>
    <row r="66" spans="2:93" ht="20.25" customHeight="1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AP66" s="111"/>
      <c r="AQ66" s="111"/>
      <c r="AR66" s="45" t="s">
        <v>48</v>
      </c>
      <c r="AS66" s="34" t="s">
        <v>66</v>
      </c>
      <c r="AT66" s="34">
        <f>Eingabe!D40</f>
        <v>0</v>
      </c>
      <c r="AU66" s="34"/>
      <c r="AV66" s="35"/>
      <c r="AW66" s="35">
        <f t="shared" si="29"/>
        <v>0</v>
      </c>
      <c r="AX66" s="36"/>
      <c r="AY66" s="37">
        <f t="shared" si="30"/>
        <v>0</v>
      </c>
      <c r="AZ66" s="38">
        <f>Eingabe!K40</f>
        <v>0</v>
      </c>
      <c r="BA66" s="39">
        <f t="shared" si="27"/>
        <v>0</v>
      </c>
      <c r="BB66" s="49">
        <f t="shared" si="28"/>
        <v>0</v>
      </c>
      <c r="CF66" s="78">
        <f>IF(AT66='Slot Angels'!$CF$1,'Slot Angels'!AZ66,0)</f>
        <v>0</v>
      </c>
      <c r="CG66" s="77">
        <f>IF(AT66='Slot Angels'!$CG$1,'Slot Angels'!AZ66,0)</f>
        <v>0</v>
      </c>
      <c r="CH66" s="77">
        <f>IF(AT66='Slot Angels'!$CH$1,'Slot Angels'!AZ66,0)</f>
        <v>0</v>
      </c>
      <c r="CI66" s="77">
        <f>IF(AT66='Slot Angels'!$CI$1,'Slot Angels'!AZ66,0)</f>
        <v>0</v>
      </c>
      <c r="CJ66" s="77">
        <f>IF(AT66='Slot Angels'!$CJ$1,'Slot Angels'!AZ66,0)</f>
        <v>0</v>
      </c>
      <c r="CK66" s="77">
        <f>IF(AT66='Slot Angels'!$CK$1,'Slot Angels'!AZ66,0)</f>
        <v>0</v>
      </c>
      <c r="CL66" s="77">
        <f>IF(AT66='Slot Angels'!$CL$1,'Slot Angels'!AZ66,0)</f>
        <v>0</v>
      </c>
      <c r="CM66" s="77">
        <f>IF(AT66='Slot Angels'!$CM$1,'Slot Angels'!AZ66,0)</f>
        <v>0</v>
      </c>
      <c r="CN66" s="77">
        <f>IF(AT66='Slot Angels'!$CN$1,'Slot Angels'!AZ66,0)</f>
        <v>0</v>
      </c>
      <c r="CO66" s="79">
        <f>IF(AT66='Slot Angels'!$CO$1,'Slot Angels'!AZ66,0)</f>
        <v>0</v>
      </c>
    </row>
    <row r="67" spans="2:93" ht="20.25" customHeight="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AP67" s="111"/>
      <c r="AQ67" s="111"/>
      <c r="AR67" s="45" t="s">
        <v>49</v>
      </c>
      <c r="AS67" s="40" t="s">
        <v>74</v>
      </c>
      <c r="AT67" s="34">
        <f>Eingabe!D41</f>
        <v>0</v>
      </c>
      <c r="AU67" s="40"/>
      <c r="AV67" s="35"/>
      <c r="AW67" s="35">
        <f t="shared" si="29"/>
        <v>0</v>
      </c>
      <c r="AX67" s="36"/>
      <c r="AY67" s="37">
        <f t="shared" si="30"/>
        <v>0</v>
      </c>
      <c r="AZ67" s="38">
        <f>Eingabe!K41</f>
        <v>0</v>
      </c>
      <c r="BA67" s="39">
        <f t="shared" si="27"/>
        <v>0</v>
      </c>
      <c r="BB67" s="49">
        <f t="shared" si="28"/>
        <v>0</v>
      </c>
      <c r="CF67" s="78">
        <f>IF(AT67='Slot Angels'!$CF$1,'Slot Angels'!AZ67,0)</f>
        <v>0</v>
      </c>
      <c r="CG67" s="77">
        <f>IF(AT67='Slot Angels'!$CG$1,'Slot Angels'!AZ67,0)</f>
        <v>0</v>
      </c>
      <c r="CH67" s="77">
        <f>IF(AT67='Slot Angels'!$CH$1,'Slot Angels'!AZ67,0)</f>
        <v>0</v>
      </c>
      <c r="CI67" s="77">
        <f>IF(AT67='Slot Angels'!$CI$1,'Slot Angels'!AZ67,0)</f>
        <v>0</v>
      </c>
      <c r="CJ67" s="77">
        <f>IF(AT67='Slot Angels'!$CJ$1,'Slot Angels'!AZ67,0)</f>
        <v>0</v>
      </c>
      <c r="CK67" s="77">
        <f>IF(AT67='Slot Angels'!$CK$1,'Slot Angels'!AZ67,0)</f>
        <v>0</v>
      </c>
      <c r="CL67" s="77">
        <f>IF(AT67='Slot Angels'!$CL$1,'Slot Angels'!AZ67,0)</f>
        <v>0</v>
      </c>
      <c r="CM67" s="77">
        <f>IF(AT67='Slot Angels'!$CM$1,'Slot Angels'!AZ67,0)</f>
        <v>0</v>
      </c>
      <c r="CN67" s="77">
        <f>IF(AT67='Slot Angels'!$CN$1,'Slot Angels'!AZ67,0)</f>
        <v>0</v>
      </c>
      <c r="CO67" s="79">
        <f>IF(AT67='Slot Angels'!$CO$1,'Slot Angels'!AZ67,0)</f>
        <v>0</v>
      </c>
    </row>
    <row r="68" spans="2:93" ht="20.25" customHeight="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AP68" s="111"/>
      <c r="AQ68" s="111"/>
      <c r="AR68" s="45" t="s">
        <v>50</v>
      </c>
      <c r="AS68" s="40" t="s">
        <v>63</v>
      </c>
      <c r="AT68" s="34">
        <f>Eingabe!D42</f>
        <v>0</v>
      </c>
      <c r="AU68" s="40"/>
      <c r="AV68" s="35"/>
      <c r="AW68" s="35">
        <f t="shared" si="29"/>
        <v>0</v>
      </c>
      <c r="AX68" s="36"/>
      <c r="AY68" s="37">
        <f t="shared" si="30"/>
        <v>0</v>
      </c>
      <c r="AZ68" s="38">
        <f>Eingabe!K42</f>
        <v>0</v>
      </c>
      <c r="BA68" s="39">
        <f t="shared" si="27"/>
        <v>0</v>
      </c>
      <c r="BB68" s="49">
        <f t="shared" si="28"/>
        <v>0</v>
      </c>
      <c r="CF68" s="78">
        <f>IF(AT68='Slot Angels'!$CF$1,'Slot Angels'!AZ68,0)</f>
        <v>0</v>
      </c>
      <c r="CG68" s="77">
        <f>IF(AT68='Slot Angels'!$CG$1,'Slot Angels'!AZ68,0)</f>
        <v>0</v>
      </c>
      <c r="CH68" s="77">
        <f>IF(AT68='Slot Angels'!$CH$1,'Slot Angels'!AZ68,0)</f>
        <v>0</v>
      </c>
      <c r="CI68" s="77">
        <f>IF(AT68='Slot Angels'!$CI$1,'Slot Angels'!AZ68,0)</f>
        <v>0</v>
      </c>
      <c r="CJ68" s="77">
        <f>IF(AT68='Slot Angels'!$CJ$1,'Slot Angels'!AZ68,0)</f>
        <v>0</v>
      </c>
      <c r="CK68" s="77">
        <f>IF(AT68='Slot Angels'!$CK$1,'Slot Angels'!AZ68,0)</f>
        <v>0</v>
      </c>
      <c r="CL68" s="77">
        <f>IF(AT68='Slot Angels'!$CL$1,'Slot Angels'!AZ68,0)</f>
        <v>0</v>
      </c>
      <c r="CM68" s="77">
        <f>IF(AT68='Slot Angels'!$CM$1,'Slot Angels'!AZ68,0)</f>
        <v>0</v>
      </c>
      <c r="CN68" s="77">
        <f>IF(AT68='Slot Angels'!$CN$1,'Slot Angels'!AZ68,0)</f>
        <v>0</v>
      </c>
      <c r="CO68" s="79">
        <f>IF(AT68='Slot Angels'!$CO$1,'Slot Angels'!AZ68,0)</f>
        <v>0</v>
      </c>
    </row>
    <row r="69" spans="2:93" ht="20.25" customHeight="1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AP69" s="111"/>
      <c r="AQ69" s="111"/>
      <c r="AR69" s="45" t="s">
        <v>51</v>
      </c>
      <c r="AS69" s="40" t="s">
        <v>6</v>
      </c>
      <c r="AT69" s="34">
        <f>Eingabe!D43</f>
        <v>0</v>
      </c>
      <c r="AU69" s="40"/>
      <c r="AV69" s="35"/>
      <c r="AW69" s="35">
        <f t="shared" si="29"/>
        <v>0</v>
      </c>
      <c r="AX69" s="36"/>
      <c r="AY69" s="37">
        <f t="shared" si="30"/>
        <v>0</v>
      </c>
      <c r="AZ69" s="38">
        <f>Eingabe!K43</f>
        <v>0</v>
      </c>
      <c r="BA69" s="39">
        <f t="shared" si="27"/>
        <v>0</v>
      </c>
      <c r="BB69" s="49">
        <f t="shared" si="28"/>
        <v>0</v>
      </c>
      <c r="CF69" s="78">
        <f>IF(AT69='Slot Angels'!$CF$1,'Slot Angels'!AZ69,0)</f>
        <v>0</v>
      </c>
      <c r="CG69" s="77">
        <f>IF(AT69='Slot Angels'!$CG$1,'Slot Angels'!AZ69,0)</f>
        <v>0</v>
      </c>
      <c r="CH69" s="77">
        <f>IF(AT69='Slot Angels'!$CH$1,'Slot Angels'!AZ69,0)</f>
        <v>0</v>
      </c>
      <c r="CI69" s="77">
        <f>IF(AT69='Slot Angels'!$CI$1,'Slot Angels'!AZ69,0)</f>
        <v>0</v>
      </c>
      <c r="CJ69" s="77">
        <f>IF(AT69='Slot Angels'!$CJ$1,'Slot Angels'!AZ69,0)</f>
        <v>0</v>
      </c>
      <c r="CK69" s="77">
        <f>IF(AT69='Slot Angels'!$CK$1,'Slot Angels'!AZ69,0)</f>
        <v>0</v>
      </c>
      <c r="CL69" s="77">
        <f>IF(AT69='Slot Angels'!$CL$1,'Slot Angels'!AZ69,0)</f>
        <v>0</v>
      </c>
      <c r="CM69" s="77">
        <f>IF(AT69='Slot Angels'!$CM$1,'Slot Angels'!AZ69,0)</f>
        <v>0</v>
      </c>
      <c r="CN69" s="77">
        <f>IF(AT69='Slot Angels'!$CN$1,'Slot Angels'!AZ69,0)</f>
        <v>0</v>
      </c>
      <c r="CO69" s="79">
        <f>IF(AT69='Slot Angels'!$CO$1,'Slot Angels'!AZ69,0)</f>
        <v>0</v>
      </c>
    </row>
    <row r="70" spans="2:93" ht="20.25" customHeight="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AP70" s="111"/>
      <c r="AQ70" s="111"/>
      <c r="AR70" s="45" t="s">
        <v>52</v>
      </c>
      <c r="AS70" s="34" t="s">
        <v>89</v>
      </c>
      <c r="AT70" s="34" t="str">
        <f>Eingabe!D44</f>
        <v>Jaguar XJR-8</v>
      </c>
      <c r="AU70" s="34"/>
      <c r="AV70" s="35"/>
      <c r="AW70" s="35">
        <f t="shared" si="29"/>
        <v>0</v>
      </c>
      <c r="AX70" s="36"/>
      <c r="AY70" s="37">
        <f t="shared" si="30"/>
        <v>0</v>
      </c>
      <c r="AZ70" s="38">
        <f>Eingabe!K44</f>
        <v>0</v>
      </c>
      <c r="BA70" s="39">
        <f t="shared" si="27"/>
        <v>0</v>
      </c>
      <c r="BB70" s="49">
        <f t="shared" si="28"/>
        <v>0</v>
      </c>
      <c r="CF70" s="78">
        <f>IF(AT70='Slot Angels'!$CF$1,'Slot Angels'!AZ70,0)</f>
        <v>0</v>
      </c>
      <c r="CG70" s="77">
        <f>IF(AT70='Slot Angels'!$CG$1,'Slot Angels'!AZ70,0)</f>
        <v>0</v>
      </c>
      <c r="CH70" s="77">
        <f>IF(AT70='Slot Angels'!$CH$1,'Slot Angels'!AZ70,0)</f>
        <v>0</v>
      </c>
      <c r="CI70" s="77">
        <f>IF(AT70='Slot Angels'!$CI$1,'Slot Angels'!AZ70,0)</f>
        <v>0</v>
      </c>
      <c r="CJ70" s="77">
        <f>IF(AT70='Slot Angels'!$CJ$1,'Slot Angels'!AZ70,0)</f>
        <v>0</v>
      </c>
      <c r="CK70" s="77">
        <f>IF(AT70='Slot Angels'!$CK$1,'Slot Angels'!AZ70,0)</f>
        <v>0</v>
      </c>
      <c r="CL70" s="77">
        <f>IF(AT70='Slot Angels'!$CL$1,'Slot Angels'!AZ70,0)</f>
        <v>0</v>
      </c>
      <c r="CM70" s="77">
        <f>IF(AT70='Slot Angels'!$CM$1,'Slot Angels'!AZ70,0)</f>
        <v>0</v>
      </c>
      <c r="CN70" s="77">
        <f>IF(AT70='Slot Angels'!$CN$1,'Slot Angels'!AZ70,0)</f>
        <v>0</v>
      </c>
      <c r="CO70" s="79">
        <f>IF(AT70='Slot Angels'!$CO$1,'Slot Angels'!AZ70,0)</f>
        <v>0</v>
      </c>
    </row>
    <row r="71" spans="2:93" ht="20.25" customHeight="1">
      <c r="B71" s="100"/>
      <c r="AP71" s="111"/>
      <c r="AQ71" s="111"/>
      <c r="AR71" s="45" t="s">
        <v>53</v>
      </c>
      <c r="AS71" s="40" t="s">
        <v>73</v>
      </c>
      <c r="AT71" s="34">
        <f>Eingabe!D45</f>
        <v>0</v>
      </c>
      <c r="AU71" s="40"/>
      <c r="AV71" s="35"/>
      <c r="AW71" s="35">
        <f t="shared" si="29"/>
        <v>0</v>
      </c>
      <c r="AX71" s="36"/>
      <c r="AY71" s="37">
        <f t="shared" si="30"/>
        <v>0</v>
      </c>
      <c r="AZ71" s="38">
        <f>Eingabe!K45</f>
        <v>0</v>
      </c>
      <c r="BA71" s="39">
        <f t="shared" si="27"/>
        <v>0</v>
      </c>
      <c r="BB71" s="49">
        <f t="shared" si="28"/>
        <v>0</v>
      </c>
      <c r="CF71" s="78">
        <f>IF(AT71='Slot Angels'!$CF$1,'Slot Angels'!AZ71,0)</f>
        <v>0</v>
      </c>
      <c r="CG71" s="77">
        <f>IF(AT71='Slot Angels'!$CG$1,'Slot Angels'!AZ71,0)</f>
        <v>0</v>
      </c>
      <c r="CH71" s="77">
        <f>IF(AT71='Slot Angels'!$CH$1,'Slot Angels'!AZ71,0)</f>
        <v>0</v>
      </c>
      <c r="CI71" s="77">
        <f>IF(AT71='Slot Angels'!$CI$1,'Slot Angels'!AZ71,0)</f>
        <v>0</v>
      </c>
      <c r="CJ71" s="77">
        <f>IF(AT71='Slot Angels'!$CJ$1,'Slot Angels'!AZ71,0)</f>
        <v>0</v>
      </c>
      <c r="CK71" s="77">
        <f>IF(AT71='Slot Angels'!$CK$1,'Slot Angels'!AZ71,0)</f>
        <v>0</v>
      </c>
      <c r="CL71" s="77">
        <f>IF(AT71='Slot Angels'!$CL$1,'Slot Angels'!AZ71,0)</f>
        <v>0</v>
      </c>
      <c r="CM71" s="77">
        <f>IF(AT71='Slot Angels'!$CM$1,'Slot Angels'!AZ71,0)</f>
        <v>0</v>
      </c>
      <c r="CN71" s="77">
        <f>IF(AT71='Slot Angels'!$CN$1,'Slot Angels'!AZ71,0)</f>
        <v>0</v>
      </c>
      <c r="CO71" s="79">
        <f>IF(AT71='Slot Angels'!$CO$1,'Slot Angels'!AZ71,0)</f>
        <v>0</v>
      </c>
    </row>
    <row r="72" spans="2:93" ht="20.25" customHeight="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AP72" s="111"/>
      <c r="AQ72" s="111"/>
      <c r="AR72" s="45" t="s">
        <v>54</v>
      </c>
      <c r="AS72" s="34" t="s">
        <v>93</v>
      </c>
      <c r="AT72" s="34">
        <f>Eingabe!D46</f>
        <v>0</v>
      </c>
      <c r="AU72" s="34"/>
      <c r="AV72" s="35"/>
      <c r="AW72" s="35">
        <f t="shared" si="29"/>
        <v>0</v>
      </c>
      <c r="AX72" s="36"/>
      <c r="AY72" s="37">
        <f t="shared" si="30"/>
        <v>0</v>
      </c>
      <c r="AZ72" s="38">
        <f>Eingabe!K46</f>
        <v>0</v>
      </c>
      <c r="BA72" s="39">
        <f t="shared" si="27"/>
        <v>0</v>
      </c>
      <c r="BB72" s="49">
        <f t="shared" si="28"/>
        <v>0</v>
      </c>
      <c r="CF72" s="78">
        <f>IF(AT72='Slot Angels'!$CF$1,'Slot Angels'!AZ72,0)</f>
        <v>0</v>
      </c>
      <c r="CG72" s="77">
        <f>IF(AT72='Slot Angels'!$CG$1,'Slot Angels'!AZ72,0)</f>
        <v>0</v>
      </c>
      <c r="CH72" s="77">
        <f>IF(AT72='Slot Angels'!$CH$1,'Slot Angels'!AZ72,0)</f>
        <v>0</v>
      </c>
      <c r="CI72" s="77">
        <f>IF(AT72='Slot Angels'!$CI$1,'Slot Angels'!AZ72,0)</f>
        <v>0</v>
      </c>
      <c r="CJ72" s="77">
        <f>IF(AT72='Slot Angels'!$CJ$1,'Slot Angels'!AZ72,0)</f>
        <v>0</v>
      </c>
      <c r="CK72" s="77">
        <f>IF(AT72='Slot Angels'!$CK$1,'Slot Angels'!AZ72,0)</f>
        <v>0</v>
      </c>
      <c r="CL72" s="77">
        <f>IF(AT72='Slot Angels'!$CL$1,'Slot Angels'!AZ72,0)</f>
        <v>0</v>
      </c>
      <c r="CM72" s="77">
        <f>IF(AT72='Slot Angels'!$CM$1,'Slot Angels'!AZ72,0)</f>
        <v>0</v>
      </c>
      <c r="CN72" s="77">
        <f>IF(AT72='Slot Angels'!$CN$1,'Slot Angels'!AZ72,0)</f>
        <v>0</v>
      </c>
      <c r="CO72" s="79">
        <f>IF(AT72='Slot Angels'!$CO$1,'Slot Angels'!AZ72,0)</f>
        <v>0</v>
      </c>
    </row>
    <row r="73" spans="2:93" ht="20.25" customHeight="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AP73" s="111"/>
      <c r="AQ73" s="111"/>
      <c r="AR73" s="45" t="s">
        <v>55</v>
      </c>
      <c r="AS73" s="40" t="s">
        <v>67</v>
      </c>
      <c r="AT73" s="34">
        <f>Eingabe!D47</f>
        <v>0</v>
      </c>
      <c r="AU73" s="40"/>
      <c r="AV73" s="35"/>
      <c r="AW73" s="35">
        <f t="shared" si="29"/>
        <v>0</v>
      </c>
      <c r="AX73" s="36"/>
      <c r="AY73" s="37">
        <f t="shared" si="30"/>
        <v>0</v>
      </c>
      <c r="AZ73" s="38">
        <f>Eingabe!K47</f>
        <v>0</v>
      </c>
      <c r="BA73" s="39">
        <f t="shared" si="27"/>
        <v>0</v>
      </c>
      <c r="BB73" s="49">
        <f t="shared" si="28"/>
        <v>0</v>
      </c>
      <c r="CF73" s="78">
        <f>IF(AT73='Slot Angels'!$CF$1,'Slot Angels'!AZ73,0)</f>
        <v>0</v>
      </c>
      <c r="CG73" s="77">
        <f>IF(AT73='Slot Angels'!$CG$1,'Slot Angels'!AZ73,0)</f>
        <v>0</v>
      </c>
      <c r="CH73" s="77">
        <f>IF(AT73='Slot Angels'!$CH$1,'Slot Angels'!AZ73,0)</f>
        <v>0</v>
      </c>
      <c r="CI73" s="77">
        <f>IF(AT73='Slot Angels'!$CI$1,'Slot Angels'!AZ73,0)</f>
        <v>0</v>
      </c>
      <c r="CJ73" s="77">
        <f>IF(AT73='Slot Angels'!$CJ$1,'Slot Angels'!AZ73,0)</f>
        <v>0</v>
      </c>
      <c r="CK73" s="77">
        <f>IF(AT73='Slot Angels'!$CK$1,'Slot Angels'!AZ73,0)</f>
        <v>0</v>
      </c>
      <c r="CL73" s="77">
        <f>IF(AT73='Slot Angels'!$CL$1,'Slot Angels'!AZ73,0)</f>
        <v>0</v>
      </c>
      <c r="CM73" s="77">
        <f>IF(AT73='Slot Angels'!$CM$1,'Slot Angels'!AZ73,0)</f>
        <v>0</v>
      </c>
      <c r="CN73" s="77">
        <f>IF(AT73='Slot Angels'!$CN$1,'Slot Angels'!AZ73,0)</f>
        <v>0</v>
      </c>
      <c r="CO73" s="79">
        <f>IF(AT73='Slot Angels'!$CO$1,'Slot Angels'!AZ73,0)</f>
        <v>0</v>
      </c>
    </row>
    <row r="74" spans="2:93" ht="20.25" customHeight="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AP74" s="111"/>
      <c r="AQ74" s="111"/>
      <c r="AR74" s="45" t="s">
        <v>56</v>
      </c>
      <c r="AS74" s="34" t="s">
        <v>72</v>
      </c>
      <c r="AT74" s="34" t="str">
        <f>Eingabe!D48</f>
        <v>Porsche 917</v>
      </c>
      <c r="AU74" s="34"/>
      <c r="AV74" s="35"/>
      <c r="AW74" s="35">
        <f t="shared" si="29"/>
        <v>0</v>
      </c>
      <c r="AX74" s="36"/>
      <c r="AY74" s="37">
        <f t="shared" si="30"/>
        <v>0</v>
      </c>
      <c r="AZ74" s="38">
        <f>Eingabe!K48</f>
        <v>0</v>
      </c>
      <c r="BA74" s="39">
        <f t="shared" si="27"/>
        <v>0</v>
      </c>
      <c r="BB74" s="49">
        <f t="shared" si="28"/>
        <v>0</v>
      </c>
      <c r="CF74" s="78">
        <f>IF(AT74='Slot Angels'!$CF$1,'Slot Angels'!AZ74,0)</f>
        <v>0</v>
      </c>
      <c r="CG74" s="77">
        <f>IF(AT74='Slot Angels'!$CG$1,'Slot Angels'!AZ74,0)</f>
        <v>0</v>
      </c>
      <c r="CH74" s="77">
        <f>IF(AT74='Slot Angels'!$CH$1,'Slot Angels'!AZ74,0)</f>
        <v>0</v>
      </c>
      <c r="CI74" s="77">
        <f>IF(AT74='Slot Angels'!$CI$1,'Slot Angels'!AZ74,0)</f>
        <v>0</v>
      </c>
      <c r="CJ74" s="77">
        <f>IF(AT74='Slot Angels'!$CJ$1,'Slot Angels'!AZ74,0)</f>
        <v>0</v>
      </c>
      <c r="CK74" s="77">
        <f>IF(AT74='Slot Angels'!$CK$1,'Slot Angels'!AZ74,0)</f>
        <v>0</v>
      </c>
      <c r="CL74" s="77">
        <f>IF(AT74='Slot Angels'!$CL$1,'Slot Angels'!AZ74,0)</f>
        <v>0</v>
      </c>
      <c r="CM74" s="77">
        <f>IF(AT74='Slot Angels'!$CM$1,'Slot Angels'!AZ74,0)</f>
        <v>0</v>
      </c>
      <c r="CN74" s="77">
        <f>IF(AT74='Slot Angels'!$CN$1,'Slot Angels'!AZ74,0)</f>
        <v>0</v>
      </c>
      <c r="CO74" s="79">
        <f>IF(AT74='Slot Angels'!$CO$1,'Slot Angels'!AZ74,0)</f>
        <v>0</v>
      </c>
    </row>
    <row r="75" spans="15:93" ht="20.25" customHeight="1">
      <c r="O75" s="100"/>
      <c r="AP75" s="111"/>
      <c r="AQ75" s="111"/>
      <c r="AR75" s="45" t="s">
        <v>57</v>
      </c>
      <c r="AS75" s="34" t="s">
        <v>98</v>
      </c>
      <c r="AT75" s="34">
        <f>Eingabe!D49</f>
        <v>0</v>
      </c>
      <c r="AU75" s="34"/>
      <c r="AV75" s="35"/>
      <c r="AW75" s="35">
        <f t="shared" si="29"/>
        <v>0</v>
      </c>
      <c r="AX75" s="36"/>
      <c r="AY75" s="37">
        <f t="shared" si="30"/>
        <v>0</v>
      </c>
      <c r="AZ75" s="38">
        <f>Eingabe!K49</f>
        <v>0</v>
      </c>
      <c r="BA75" s="39">
        <f t="shared" si="27"/>
        <v>0</v>
      </c>
      <c r="BB75" s="49">
        <f t="shared" si="28"/>
        <v>0</v>
      </c>
      <c r="CF75" s="78">
        <f>IF(AT75='Slot Angels'!$CF$1,'Slot Angels'!AZ75,0)</f>
        <v>0</v>
      </c>
      <c r="CG75" s="77">
        <f>IF(AT75='Slot Angels'!$CG$1,'Slot Angels'!AZ75,0)</f>
        <v>0</v>
      </c>
      <c r="CH75" s="77">
        <f>IF(AT75='Slot Angels'!$CH$1,'Slot Angels'!AZ75,0)</f>
        <v>0</v>
      </c>
      <c r="CI75" s="77">
        <f>IF(AT75='Slot Angels'!$CI$1,'Slot Angels'!AZ75,0)</f>
        <v>0</v>
      </c>
      <c r="CJ75" s="77">
        <f>IF(AT75='Slot Angels'!$CJ$1,'Slot Angels'!AZ75,0)</f>
        <v>0</v>
      </c>
      <c r="CK75" s="77">
        <f>IF(AT75='Slot Angels'!$CK$1,'Slot Angels'!AZ75,0)</f>
        <v>0</v>
      </c>
      <c r="CL75" s="77">
        <f>IF(AT75='Slot Angels'!$CL$1,'Slot Angels'!AZ75,0)</f>
        <v>0</v>
      </c>
      <c r="CM75" s="77">
        <f>IF(AT75='Slot Angels'!$CM$1,'Slot Angels'!AZ75,0)</f>
        <v>0</v>
      </c>
      <c r="CN75" s="77">
        <f>IF(AT75='Slot Angels'!$CN$1,'Slot Angels'!AZ75,0)</f>
        <v>0</v>
      </c>
      <c r="CO75" s="79">
        <f>IF(AT75='Slot Angels'!$CO$1,'Slot Angels'!AZ75,0)</f>
        <v>0</v>
      </c>
    </row>
    <row r="76" spans="2:93" ht="20.25" customHeight="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AP76" s="111"/>
      <c r="AQ76" s="111"/>
      <c r="AR76" s="45" t="s">
        <v>58</v>
      </c>
      <c r="AS76" s="34" t="s">
        <v>132</v>
      </c>
      <c r="AT76" s="34" t="str">
        <f>Eingabe!D50</f>
        <v>Porsche 962</v>
      </c>
      <c r="AU76" s="34"/>
      <c r="AV76" s="35"/>
      <c r="AW76" s="35">
        <f t="shared" si="29"/>
        <v>0</v>
      </c>
      <c r="AX76" s="36"/>
      <c r="AY76" s="37">
        <f t="shared" si="30"/>
        <v>0</v>
      </c>
      <c r="AZ76" s="38">
        <f>Eingabe!K50</f>
        <v>0</v>
      </c>
      <c r="BA76" s="39">
        <f t="shared" si="27"/>
        <v>0</v>
      </c>
      <c r="BB76" s="49">
        <f t="shared" si="28"/>
        <v>0</v>
      </c>
      <c r="CF76" s="78">
        <f>IF(AT76='Slot Angels'!$CF$1,'Slot Angels'!AZ76,0)</f>
        <v>0</v>
      </c>
      <c r="CG76" s="77">
        <f>IF(AT76='Slot Angels'!$CG$1,'Slot Angels'!AZ76,0)</f>
        <v>0</v>
      </c>
      <c r="CH76" s="77">
        <f>IF(AT76='Slot Angels'!$CH$1,'Slot Angels'!AZ76,0)</f>
        <v>0</v>
      </c>
      <c r="CI76" s="77">
        <f>IF(AT76='Slot Angels'!$CI$1,'Slot Angels'!AZ76,0)</f>
        <v>0</v>
      </c>
      <c r="CJ76" s="77">
        <f>IF(AT76='Slot Angels'!$CJ$1,'Slot Angels'!AZ76,0)</f>
        <v>0</v>
      </c>
      <c r="CK76" s="77">
        <f>IF(AT76='Slot Angels'!$CK$1,'Slot Angels'!AZ76,0)</f>
        <v>0</v>
      </c>
      <c r="CL76" s="77">
        <f>IF(AT76='Slot Angels'!$CL$1,'Slot Angels'!AZ76,0)</f>
        <v>0</v>
      </c>
      <c r="CM76" s="77">
        <f>IF(AT76='Slot Angels'!$CM$1,'Slot Angels'!AZ76,0)</f>
        <v>0</v>
      </c>
      <c r="CN76" s="77">
        <f>IF(AT76='Slot Angels'!$CN$1,'Slot Angels'!AZ76,0)</f>
        <v>0</v>
      </c>
      <c r="CO76" s="79">
        <f>IF(AT76='Slot Angels'!$CO$1,'Slot Angels'!AZ76,0)</f>
        <v>0</v>
      </c>
    </row>
    <row r="77" spans="2:93" ht="20.25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AP77" s="111"/>
      <c r="AQ77" s="111"/>
      <c r="AR77" s="45" t="s">
        <v>59</v>
      </c>
      <c r="AS77" s="34" t="s">
        <v>136</v>
      </c>
      <c r="AT77" s="34" t="str">
        <f>Eingabe!D51</f>
        <v>Porsche 962</v>
      </c>
      <c r="AU77" s="34"/>
      <c r="AV77" s="35"/>
      <c r="AW77" s="35">
        <f t="shared" si="29"/>
        <v>0</v>
      </c>
      <c r="AX77" s="36"/>
      <c r="AY77" s="37">
        <f t="shared" si="30"/>
        <v>0</v>
      </c>
      <c r="AZ77" s="38">
        <f>Eingabe!K51</f>
        <v>0</v>
      </c>
      <c r="BA77" s="39">
        <f t="shared" si="27"/>
        <v>0</v>
      </c>
      <c r="BB77" s="49">
        <f t="shared" si="28"/>
        <v>0</v>
      </c>
      <c r="CF77" s="78">
        <f>IF(AT77='Slot Angels'!$CF$1,'Slot Angels'!AZ77,0)</f>
        <v>0</v>
      </c>
      <c r="CG77" s="77">
        <f>IF(AT77='Slot Angels'!$CG$1,'Slot Angels'!AZ77,0)</f>
        <v>0</v>
      </c>
      <c r="CH77" s="77">
        <f>IF(AT77='Slot Angels'!$CH$1,'Slot Angels'!AZ77,0)</f>
        <v>0</v>
      </c>
      <c r="CI77" s="77">
        <f>IF(AT77='Slot Angels'!$CI$1,'Slot Angels'!AZ77,0)</f>
        <v>0</v>
      </c>
      <c r="CJ77" s="77">
        <f>IF(AT77='Slot Angels'!$CJ$1,'Slot Angels'!AZ77,0)</f>
        <v>0</v>
      </c>
      <c r="CK77" s="77">
        <f>IF(AT77='Slot Angels'!$CK$1,'Slot Angels'!AZ77,0)</f>
        <v>0</v>
      </c>
      <c r="CL77" s="77">
        <f>IF(AT77='Slot Angels'!$CL$1,'Slot Angels'!AZ77,0)</f>
        <v>0</v>
      </c>
      <c r="CM77" s="77">
        <f>IF(AT77='Slot Angels'!$CM$1,'Slot Angels'!AZ77,0)</f>
        <v>0</v>
      </c>
      <c r="CN77" s="77">
        <f>IF(AT77='Slot Angels'!$CN$1,'Slot Angels'!AZ77,0)</f>
        <v>0</v>
      </c>
      <c r="CO77" s="79">
        <f>IF(AT77='Slot Angels'!$CO$1,'Slot Angels'!AZ77,0)</f>
        <v>0</v>
      </c>
    </row>
    <row r="78" spans="2:93" ht="20.25" customHeight="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AP78" s="111"/>
      <c r="AQ78" s="111"/>
      <c r="AR78" s="45" t="s">
        <v>60</v>
      </c>
      <c r="AS78" s="34">
        <v>50</v>
      </c>
      <c r="AT78" s="34">
        <f>Eingabe!D52</f>
        <v>0</v>
      </c>
      <c r="AU78" s="34"/>
      <c r="AV78" s="35"/>
      <c r="AW78" s="35">
        <f t="shared" si="29"/>
        <v>0</v>
      </c>
      <c r="AX78" s="36"/>
      <c r="AY78" s="37">
        <f t="shared" si="30"/>
        <v>0</v>
      </c>
      <c r="AZ78" s="38">
        <f>Eingabe!K52</f>
        <v>0</v>
      </c>
      <c r="BA78" s="39">
        <f t="shared" si="27"/>
        <v>0</v>
      </c>
      <c r="BB78" s="49">
        <f t="shared" si="28"/>
        <v>0</v>
      </c>
      <c r="CF78" s="78">
        <f>IF(AT78='Slot Angels'!$CF$1,'Slot Angels'!AZ78,0)</f>
        <v>0</v>
      </c>
      <c r="CG78" s="77">
        <f>IF(AT78='Slot Angels'!$CG$1,'Slot Angels'!AZ78,0)</f>
        <v>0</v>
      </c>
      <c r="CH78" s="77">
        <f>IF(AT78='Slot Angels'!$CH$1,'Slot Angels'!AZ78,0)</f>
        <v>0</v>
      </c>
      <c r="CI78" s="77">
        <f>IF(AT78='Slot Angels'!$CI$1,'Slot Angels'!AZ78,0)</f>
        <v>0</v>
      </c>
      <c r="CJ78" s="77">
        <f>IF(AT78='Slot Angels'!$CJ$1,'Slot Angels'!AZ78,0)</f>
        <v>0</v>
      </c>
      <c r="CK78" s="77">
        <f>IF(AT78='Slot Angels'!$CK$1,'Slot Angels'!AZ78,0)</f>
        <v>0</v>
      </c>
      <c r="CL78" s="77">
        <f>IF(AT78='Slot Angels'!$CL$1,'Slot Angels'!AZ78,0)</f>
        <v>0</v>
      </c>
      <c r="CM78" s="77">
        <f>IF(AT78='Slot Angels'!$CM$1,'Slot Angels'!AZ78,0)</f>
        <v>0</v>
      </c>
      <c r="CN78" s="77">
        <f>IF(AT78='Slot Angels'!$CN$1,'Slot Angels'!AZ78,0)</f>
        <v>0</v>
      </c>
      <c r="CO78" s="79">
        <f>IF(AT78='Slot Angels'!$CO$1,'Slot Angels'!AZ78,0)</f>
        <v>0</v>
      </c>
    </row>
    <row r="79" spans="2:93" ht="20.25" customHeight="1" thickBo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AP79" s="111"/>
      <c r="AQ79" s="111"/>
      <c r="AR79" s="175" t="s">
        <v>96</v>
      </c>
      <c r="AS79" s="176"/>
      <c r="AT79" s="176"/>
      <c r="AU79" s="176"/>
      <c r="AV79" s="176"/>
      <c r="AW79" s="176"/>
      <c r="AX79" s="176"/>
      <c r="AY79" s="176"/>
      <c r="AZ79" s="176"/>
      <c r="BA79" s="176"/>
      <c r="BB79" s="177"/>
      <c r="CF79" s="78">
        <f>IF(AT79='Slot Angels'!$CF$1,'Slot Angels'!AZ79,0)</f>
        <v>0</v>
      </c>
      <c r="CG79" s="77">
        <f>IF(AT79='Slot Angels'!$CG$1,'Slot Angels'!AZ79,0)</f>
        <v>0</v>
      </c>
      <c r="CH79" s="77">
        <f>IF(AT79='Slot Angels'!$CH$1,'Slot Angels'!AZ79,0)</f>
        <v>0</v>
      </c>
      <c r="CI79" s="77">
        <f>IF(AT79='Slot Angels'!$CI$1,'Slot Angels'!AZ79,0)</f>
        <v>0</v>
      </c>
      <c r="CJ79" s="77">
        <f>IF(AT79='Slot Angels'!$CJ$1,'Slot Angels'!AZ79,0)</f>
        <v>0</v>
      </c>
      <c r="CK79" s="77">
        <f>IF(AT79='Slot Angels'!$CK$1,'Slot Angels'!AZ79,0)</f>
        <v>0</v>
      </c>
      <c r="CL79" s="77">
        <f>IF(AT79='Slot Angels'!$CL$1,'Slot Angels'!AZ79,0)</f>
        <v>0</v>
      </c>
      <c r="CM79" s="77">
        <f>IF(AT79='Slot Angels'!$CM$1,'Slot Angels'!AZ79,0)</f>
        <v>0</v>
      </c>
      <c r="CN79" s="77">
        <f>IF(AT79='Slot Angels'!$CN$1,'Slot Angels'!AZ79,0)</f>
        <v>0</v>
      </c>
      <c r="CO79" s="79">
        <f>IF(AT79='Slot Angels'!$CO$1,'Slot Angels'!AZ79,0)</f>
        <v>0</v>
      </c>
    </row>
    <row r="80" spans="2:54" ht="20.25" customHeight="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AP80" s="111"/>
      <c r="AQ80" s="111"/>
      <c r="AR80" s="112"/>
      <c r="AS80" s="112"/>
      <c r="AT80" s="112"/>
      <c r="AU80" s="112"/>
      <c r="AV80" s="113"/>
      <c r="AW80" s="112"/>
      <c r="AX80" s="112"/>
      <c r="AY80" s="112"/>
      <c r="AZ80" s="112"/>
      <c r="BA80" s="100"/>
      <c r="BB80" s="100"/>
    </row>
    <row r="81" spans="2:54" ht="20.25" customHeight="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AP81" s="111"/>
      <c r="AQ81" s="111"/>
      <c r="AR81" s="112"/>
      <c r="AS81" s="118"/>
      <c r="AT81" s="191"/>
      <c r="AU81" s="192"/>
      <c r="AV81" s="119" t="s">
        <v>113</v>
      </c>
      <c r="AW81" s="99"/>
      <c r="AX81" s="112"/>
      <c r="AY81" s="113"/>
      <c r="AZ81" s="112"/>
      <c r="BA81" s="100"/>
      <c r="BB81" s="100"/>
    </row>
    <row r="82" spans="2:54" ht="20.25" customHeight="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AP82" s="111"/>
      <c r="AQ82" s="111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</row>
    <row r="83" spans="2:54" ht="20.25" customHeight="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AP83" s="111"/>
      <c r="AQ83" s="111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</row>
    <row r="84" spans="2:54" ht="20.25" customHeight="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AP84" s="111"/>
      <c r="AQ84" s="111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</row>
    <row r="85" spans="2:54" ht="20.25" customHeight="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AP85" s="111"/>
      <c r="AQ85" s="111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</row>
    <row r="86" spans="2:43" ht="20.25" customHeigh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AP86" s="111"/>
      <c r="AQ86" s="111"/>
    </row>
    <row r="87" spans="2:43" ht="20.25" customHeigh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AP87" s="111"/>
      <c r="AQ87" s="111"/>
    </row>
    <row r="88" spans="2:43" ht="20.25" customHeight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AP88" s="111"/>
      <c r="AQ88" s="111"/>
    </row>
    <row r="89" spans="2:43" ht="20.25" customHeight="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AP89" s="111"/>
      <c r="AQ89" s="111"/>
    </row>
    <row r="90" spans="2:43" ht="20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AP90" s="111"/>
      <c r="AQ90" s="111"/>
    </row>
    <row r="91" spans="2:43" ht="20.25" customHeight="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AP91" s="111"/>
      <c r="AQ91" s="111"/>
    </row>
    <row r="92" spans="2:43" ht="20.25" customHeight="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AP92" s="111"/>
      <c r="AQ92" s="111"/>
    </row>
    <row r="93" spans="42:43" ht="20.25" customHeight="1">
      <c r="AP93" s="111"/>
      <c r="AQ93" s="111"/>
    </row>
    <row r="94" spans="42:43" ht="20.25" customHeight="1">
      <c r="AP94" s="111"/>
      <c r="AQ94" s="111"/>
    </row>
    <row r="95" spans="42:43" ht="20.25" customHeight="1">
      <c r="AP95" s="111"/>
      <c r="AQ95" s="111"/>
    </row>
    <row r="96" spans="42:43" ht="20.25" customHeight="1">
      <c r="AP96" s="111"/>
      <c r="AQ96" s="111"/>
    </row>
    <row r="97" spans="42:43" ht="20.25" customHeight="1">
      <c r="AP97" s="111"/>
      <c r="AQ97" s="111"/>
    </row>
    <row r="98" spans="42:43" ht="20.25" customHeight="1">
      <c r="AP98" s="111"/>
      <c r="AQ98" s="111"/>
    </row>
    <row r="99" spans="42:43" ht="20.25" customHeight="1">
      <c r="AP99" s="111"/>
      <c r="AQ99" s="111"/>
    </row>
    <row r="100" spans="42:43" ht="20.25" customHeight="1">
      <c r="AP100" s="111"/>
      <c r="AQ100" s="111"/>
    </row>
    <row r="101" spans="42:43" ht="20.25" customHeight="1">
      <c r="AP101" s="111"/>
      <c r="AQ101" s="111"/>
    </row>
    <row r="102" spans="42:43" ht="20.25" customHeight="1">
      <c r="AP102" s="111"/>
      <c r="AQ102" s="111"/>
    </row>
    <row r="103" spans="42:43" ht="20.25" customHeight="1">
      <c r="AP103" s="111"/>
      <c r="AQ103" s="111"/>
    </row>
    <row r="104" spans="42:43" ht="20.25" customHeight="1">
      <c r="AP104" s="111"/>
      <c r="AQ104" s="111"/>
    </row>
    <row r="105" spans="42:43" ht="20.25" customHeight="1">
      <c r="AP105" s="111"/>
      <c r="AQ105" s="111"/>
    </row>
    <row r="106" spans="42:43" ht="20.25" customHeight="1">
      <c r="AP106" s="111"/>
      <c r="AQ106" s="111"/>
    </row>
    <row r="107" spans="42:43" ht="20.25" customHeight="1">
      <c r="AP107" s="111"/>
      <c r="AQ107" s="111"/>
    </row>
    <row r="108" spans="42:43" ht="20.25" customHeight="1">
      <c r="AP108" s="111"/>
      <c r="AQ108" s="111"/>
    </row>
    <row r="109" spans="42:43" ht="20.25" customHeight="1">
      <c r="AP109" s="111"/>
      <c r="AQ109" s="111"/>
    </row>
    <row r="110" spans="42:43" ht="20.25" customHeight="1">
      <c r="AP110" s="111"/>
      <c r="AQ110" s="111"/>
    </row>
    <row r="111" spans="42:43" ht="20.25" customHeight="1">
      <c r="AP111" s="111"/>
      <c r="AQ111" s="111"/>
    </row>
    <row r="112" spans="42:43" ht="20.25" customHeight="1">
      <c r="AP112" s="111"/>
      <c r="AQ112" s="111"/>
    </row>
    <row r="113" spans="42:43" ht="20.25" customHeight="1">
      <c r="AP113" s="111"/>
      <c r="AQ113" s="111"/>
    </row>
    <row r="114" spans="42:43" ht="20.25" customHeight="1">
      <c r="AP114" s="111"/>
      <c r="AQ114" s="111"/>
    </row>
    <row r="115" spans="42:43" ht="20.25" customHeight="1">
      <c r="AP115" s="111"/>
      <c r="AQ115" s="111"/>
    </row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</sheetData>
  <sheetProtection/>
  <mergeCells count="200">
    <mergeCell ref="AV3:BB4"/>
    <mergeCell ref="AE25:AH26"/>
    <mergeCell ref="AI25:AO26"/>
    <mergeCell ref="H4:J4"/>
    <mergeCell ref="K7:L7"/>
    <mergeCell ref="K9:L10"/>
    <mergeCell ref="AR25:AU26"/>
    <mergeCell ref="AV25:BB26"/>
    <mergeCell ref="R3:U4"/>
    <mergeCell ref="V3:AB4"/>
    <mergeCell ref="AE3:AH4"/>
    <mergeCell ref="AI3:AO4"/>
    <mergeCell ref="AR3:AU4"/>
    <mergeCell ref="R37:AB37"/>
    <mergeCell ref="F1:L1"/>
    <mergeCell ref="T1:Y1"/>
    <mergeCell ref="U23:U24"/>
    <mergeCell ref="M14:M15"/>
    <mergeCell ref="H3:J3"/>
    <mergeCell ref="K8:L8"/>
    <mergeCell ref="J14:J15"/>
    <mergeCell ref="F5:G5"/>
    <mergeCell ref="F6:G6"/>
    <mergeCell ref="AG1:AL1"/>
    <mergeCell ref="AT1:AY1"/>
    <mergeCell ref="AG46:AH46"/>
    <mergeCell ref="H5:J10"/>
    <mergeCell ref="F7:G10"/>
    <mergeCell ref="X5:X6"/>
    <mergeCell ref="Y5:Y6"/>
    <mergeCell ref="AT81:AU81"/>
    <mergeCell ref="AG23:AH23"/>
    <mergeCell ref="AT23:AU23"/>
    <mergeCell ref="AT27:AT28"/>
    <mergeCell ref="AG27:AG28"/>
    <mergeCell ref="AH27:AH28"/>
    <mergeCell ref="AN27:AO27"/>
    <mergeCell ref="F44:G47"/>
    <mergeCell ref="G49:H50"/>
    <mergeCell ref="K49:K50"/>
    <mergeCell ref="B36:O36"/>
    <mergeCell ref="AK27:AK28"/>
    <mergeCell ref="AL27:AL28"/>
    <mergeCell ref="I49:J50"/>
    <mergeCell ref="K44:L45"/>
    <mergeCell ref="H42:J47"/>
    <mergeCell ref="K46:L47"/>
    <mergeCell ref="F42:G43"/>
    <mergeCell ref="H40:J41"/>
    <mergeCell ref="L14:L15"/>
    <mergeCell ref="CY5:CY6"/>
    <mergeCell ref="CU1:CU3"/>
    <mergeCell ref="CV1:CV3"/>
    <mergeCell ref="CW1:CW3"/>
    <mergeCell ref="CX1:CX3"/>
    <mergeCell ref="CY1:CY3"/>
    <mergeCell ref="CU5:CU6"/>
    <mergeCell ref="CV5:CV6"/>
    <mergeCell ref="CW5:CW6"/>
    <mergeCell ref="CX5:CX6"/>
    <mergeCell ref="CQ5:CQ6"/>
    <mergeCell ref="CR5:CR6"/>
    <mergeCell ref="CS5:CS6"/>
    <mergeCell ref="CT5:CT6"/>
    <mergeCell ref="CG5:CG6"/>
    <mergeCell ref="CH5:CH6"/>
    <mergeCell ref="CI5:CI6"/>
    <mergeCell ref="AU27:AU28"/>
    <mergeCell ref="CP1:CP3"/>
    <mergeCell ref="CJ5:CJ6"/>
    <mergeCell ref="CK5:CK6"/>
    <mergeCell ref="CL5:CL6"/>
    <mergeCell ref="CM5:CM6"/>
    <mergeCell ref="CH1:CH3"/>
    <mergeCell ref="CQ1:CQ3"/>
    <mergeCell ref="CR1:CR3"/>
    <mergeCell ref="CS1:CS3"/>
    <mergeCell ref="CT1:CT3"/>
    <mergeCell ref="CN5:CN6"/>
    <mergeCell ref="CO5:CO6"/>
    <mergeCell ref="CN1:CN3"/>
    <mergeCell ref="CO1:CO3"/>
    <mergeCell ref="CP5:CP6"/>
    <mergeCell ref="CI1:CI3"/>
    <mergeCell ref="CJ1:CJ3"/>
    <mergeCell ref="CK1:CK3"/>
    <mergeCell ref="CL1:CL3"/>
    <mergeCell ref="CM1:CM3"/>
    <mergeCell ref="CB5:CB6"/>
    <mergeCell ref="CC5:CC6"/>
    <mergeCell ref="CD5:CD6"/>
    <mergeCell ref="CE5:CE6"/>
    <mergeCell ref="CF1:CF3"/>
    <mergeCell ref="CA5:CA6"/>
    <mergeCell ref="CF5:CF6"/>
    <mergeCell ref="BV1:BV3"/>
    <mergeCell ref="BW1:BW3"/>
    <mergeCell ref="BX1:BX3"/>
    <mergeCell ref="BY1:BY3"/>
    <mergeCell ref="BZ1:BZ3"/>
    <mergeCell ref="CA1:CA3"/>
    <mergeCell ref="CG1:CG3"/>
    <mergeCell ref="CB1:CB3"/>
    <mergeCell ref="CC1:CC3"/>
    <mergeCell ref="CD1:CD3"/>
    <mergeCell ref="CE1:CE3"/>
    <mergeCell ref="BV5:BV6"/>
    <mergeCell ref="BW5:BW6"/>
    <mergeCell ref="BX5:BX6"/>
    <mergeCell ref="BY5:BY6"/>
    <mergeCell ref="BZ5:BZ6"/>
    <mergeCell ref="B14:C15"/>
    <mergeCell ref="D14:D15"/>
    <mergeCell ref="F14:F15"/>
    <mergeCell ref="G14:G15"/>
    <mergeCell ref="H14:H15"/>
    <mergeCell ref="I14:I15"/>
    <mergeCell ref="E14:E15"/>
    <mergeCell ref="K14:K15"/>
    <mergeCell ref="R21:U22"/>
    <mergeCell ref="V21:AB22"/>
    <mergeCell ref="N14:N15"/>
    <mergeCell ref="O14:O15"/>
    <mergeCell ref="R23:R24"/>
    <mergeCell ref="S23:S24"/>
    <mergeCell ref="AF27:AF28"/>
    <mergeCell ref="AI27:AI28"/>
    <mergeCell ref="AJ27:AJ28"/>
    <mergeCell ref="AX27:AX28"/>
    <mergeCell ref="AY27:AY28"/>
    <mergeCell ref="Z5:Z6"/>
    <mergeCell ref="AE5:AE6"/>
    <mergeCell ref="Z23:Z24"/>
    <mergeCell ref="AR21:BB21"/>
    <mergeCell ref="BA27:BB27"/>
    <mergeCell ref="V5:V6"/>
    <mergeCell ref="AZ5:AZ6"/>
    <mergeCell ref="AE44:AO44"/>
    <mergeCell ref="AR5:AR6"/>
    <mergeCell ref="AS5:AS6"/>
    <mergeCell ref="AA5:AB5"/>
    <mergeCell ref="AY5:AY6"/>
    <mergeCell ref="AE27:AE28"/>
    <mergeCell ref="T19:U19"/>
    <mergeCell ref="AW5:AW6"/>
    <mergeCell ref="AR79:BB79"/>
    <mergeCell ref="AR27:AR28"/>
    <mergeCell ref="AS27:AS28"/>
    <mergeCell ref="AV27:AV28"/>
    <mergeCell ref="AW27:AW28"/>
    <mergeCell ref="T39:U39"/>
    <mergeCell ref="AJ5:AJ6"/>
    <mergeCell ref="AZ27:AZ28"/>
    <mergeCell ref="BR1:BR3"/>
    <mergeCell ref="AA23:AB23"/>
    <mergeCell ref="T5:T6"/>
    <mergeCell ref="U5:U6"/>
    <mergeCell ref="T23:T24"/>
    <mergeCell ref="BM5:BM6"/>
    <mergeCell ref="BN5:BN6"/>
    <mergeCell ref="BA5:BB5"/>
    <mergeCell ref="BL1:BL3"/>
    <mergeCell ref="V23:V24"/>
    <mergeCell ref="AK5:AK6"/>
    <mergeCell ref="BL5:BL6"/>
    <mergeCell ref="W5:W6"/>
    <mergeCell ref="R17:AB17"/>
    <mergeCell ref="R5:R6"/>
    <mergeCell ref="S5:S6"/>
    <mergeCell ref="AF5:AF6"/>
    <mergeCell ref="BR5:BR6"/>
    <mergeCell ref="W23:W24"/>
    <mergeCell ref="X23:X24"/>
    <mergeCell ref="Y23:Y24"/>
    <mergeCell ref="AG5:AG6"/>
    <mergeCell ref="AH5:AH6"/>
    <mergeCell ref="AT5:AT6"/>
    <mergeCell ref="AU5:AU6"/>
    <mergeCell ref="AL5:AL6"/>
    <mergeCell ref="BO5:BO6"/>
    <mergeCell ref="BQ1:BQ3"/>
    <mergeCell ref="BP5:BP6"/>
    <mergeCell ref="BQ5:BQ6"/>
    <mergeCell ref="AI5:AI6"/>
    <mergeCell ref="AM27:AM28"/>
    <mergeCell ref="AM5:AM6"/>
    <mergeCell ref="AN5:AO5"/>
    <mergeCell ref="AE21:AO21"/>
    <mergeCell ref="BM1:BM3"/>
    <mergeCell ref="AV5:AV6"/>
    <mergeCell ref="BS1:BS3"/>
    <mergeCell ref="BT1:BT3"/>
    <mergeCell ref="BU1:BU3"/>
    <mergeCell ref="AX5:AX6"/>
    <mergeCell ref="BS5:BS6"/>
    <mergeCell ref="BT5:BT6"/>
    <mergeCell ref="BU5:BU6"/>
    <mergeCell ref="BN1:BN3"/>
    <mergeCell ref="BO1:BO3"/>
    <mergeCell ref="BP1:BP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6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1">
      <selection activeCell="E56" sqref="E56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76" bestFit="1" customWidth="1"/>
  </cols>
  <sheetData>
    <row r="1" s="1" customFormat="1" ht="13.5" thickBot="1">
      <c r="O1" s="75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41698</v>
      </c>
      <c r="G2" s="14">
        <v>41733</v>
      </c>
      <c r="H2" s="14">
        <v>41782</v>
      </c>
      <c r="I2" s="14">
        <v>41824</v>
      </c>
      <c r="J2" s="14">
        <v>41915</v>
      </c>
      <c r="K2" s="14">
        <v>41957</v>
      </c>
      <c r="L2" s="15" t="s">
        <v>7</v>
      </c>
      <c r="O2" s="95" t="s">
        <v>111</v>
      </c>
    </row>
    <row r="3" spans="2:15" ht="13.5" customHeight="1">
      <c r="B3" s="6">
        <v>1</v>
      </c>
      <c r="C3" s="8" t="s">
        <v>130</v>
      </c>
      <c r="D3" s="98" t="s">
        <v>125</v>
      </c>
      <c r="E3" s="5">
        <f aca="true" t="shared" si="0" ref="E3:E18">AVERAGE(F3:K3)</f>
        <v>28</v>
      </c>
      <c r="F3" s="2">
        <v>25</v>
      </c>
      <c r="G3" s="2">
        <v>27</v>
      </c>
      <c r="H3" s="2">
        <v>29</v>
      </c>
      <c r="I3" s="2">
        <v>30</v>
      </c>
      <c r="J3" s="2">
        <v>29</v>
      </c>
      <c r="K3" s="2"/>
      <c r="L3" s="4">
        <f aca="true" t="shared" si="1" ref="L3:L18">SUM(F3:K3)</f>
        <v>140</v>
      </c>
      <c r="O3" s="96" t="s">
        <v>123</v>
      </c>
    </row>
    <row r="4" spans="2:15" ht="13.5" customHeight="1">
      <c r="B4" s="6">
        <v>2</v>
      </c>
      <c r="C4" s="7" t="s">
        <v>64</v>
      </c>
      <c r="D4" s="98" t="s">
        <v>125</v>
      </c>
      <c r="E4" s="5">
        <f t="shared" si="0"/>
        <v>16.8</v>
      </c>
      <c r="F4" s="2">
        <v>20</v>
      </c>
      <c r="G4" s="2">
        <v>11</v>
      </c>
      <c r="H4" s="2">
        <v>13</v>
      </c>
      <c r="I4" s="2">
        <v>25</v>
      </c>
      <c r="J4" s="2">
        <v>15</v>
      </c>
      <c r="K4" s="2"/>
      <c r="L4" s="4">
        <f t="shared" si="1"/>
        <v>84</v>
      </c>
      <c r="O4" s="97" t="s">
        <v>135</v>
      </c>
    </row>
    <row r="5" spans="2:49" s="3" customFormat="1" ht="13.5" customHeight="1">
      <c r="B5" s="6">
        <v>3</v>
      </c>
      <c r="C5" s="8" t="s">
        <v>95</v>
      </c>
      <c r="D5" s="97" t="s">
        <v>135</v>
      </c>
      <c r="E5" s="5">
        <f t="shared" si="0"/>
        <v>14.4</v>
      </c>
      <c r="F5" s="2">
        <v>9</v>
      </c>
      <c r="G5" s="2">
        <v>14</v>
      </c>
      <c r="H5" s="2">
        <v>19</v>
      </c>
      <c r="I5" s="2">
        <v>11</v>
      </c>
      <c r="J5" s="2">
        <v>19</v>
      </c>
      <c r="K5" s="2"/>
      <c r="L5" s="4">
        <f t="shared" si="1"/>
        <v>72</v>
      </c>
      <c r="O5" s="98" t="s">
        <v>125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62</v>
      </c>
      <c r="D6" s="98" t="s">
        <v>126</v>
      </c>
      <c r="E6" s="5">
        <f t="shared" si="0"/>
        <v>20.5</v>
      </c>
      <c r="F6" s="2"/>
      <c r="G6" s="2">
        <v>17</v>
      </c>
      <c r="H6" s="2">
        <v>24</v>
      </c>
      <c r="I6" s="2"/>
      <c r="J6" s="2"/>
      <c r="K6" s="2"/>
      <c r="L6" s="4">
        <f t="shared" si="1"/>
        <v>41</v>
      </c>
      <c r="O6" s="98" t="s">
        <v>126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92</v>
      </c>
      <c r="D7" s="138" t="s">
        <v>123</v>
      </c>
      <c r="E7" s="5">
        <f t="shared" si="0"/>
        <v>16.4</v>
      </c>
      <c r="F7" s="2">
        <v>10</v>
      </c>
      <c r="G7" s="2">
        <v>22</v>
      </c>
      <c r="H7" s="2">
        <v>9</v>
      </c>
      <c r="I7" s="2">
        <v>17</v>
      </c>
      <c r="J7" s="2">
        <v>24</v>
      </c>
      <c r="K7" s="2"/>
      <c r="L7" s="4">
        <f t="shared" si="1"/>
        <v>82</v>
      </c>
      <c r="O7" s="97" t="s">
        <v>127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91</v>
      </c>
      <c r="D8" s="97" t="s">
        <v>135</v>
      </c>
      <c r="E8" s="5">
        <f t="shared" si="0"/>
        <v>13</v>
      </c>
      <c r="F8" s="2">
        <v>7</v>
      </c>
      <c r="G8" s="2">
        <v>12</v>
      </c>
      <c r="H8" s="2">
        <v>16</v>
      </c>
      <c r="I8" s="2">
        <v>14</v>
      </c>
      <c r="J8" s="2">
        <v>16</v>
      </c>
      <c r="K8" s="2"/>
      <c r="L8" s="4">
        <f t="shared" si="1"/>
        <v>65</v>
      </c>
      <c r="O8" s="98" t="s">
        <v>129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8" t="s">
        <v>114</v>
      </c>
      <c r="D9" s="98" t="s">
        <v>127</v>
      </c>
      <c r="E9" s="5">
        <f t="shared" si="0"/>
        <v>12.8</v>
      </c>
      <c r="F9" s="2">
        <v>11</v>
      </c>
      <c r="G9" s="2">
        <v>10</v>
      </c>
      <c r="H9" s="2">
        <v>11</v>
      </c>
      <c r="I9" s="2">
        <v>20</v>
      </c>
      <c r="J9" s="2">
        <v>12</v>
      </c>
      <c r="K9" s="2"/>
      <c r="L9" s="4">
        <f t="shared" si="1"/>
        <v>64</v>
      </c>
      <c r="O9" s="34" t="s">
        <v>133</v>
      </c>
    </row>
    <row r="10" spans="2:15" ht="13.5" customHeight="1">
      <c r="B10" s="6">
        <v>8</v>
      </c>
      <c r="C10" s="8" t="s">
        <v>90</v>
      </c>
      <c r="D10" s="97" t="s">
        <v>135</v>
      </c>
      <c r="E10" s="5">
        <f t="shared" si="0"/>
        <v>13.333333333333334</v>
      </c>
      <c r="F10" s="2">
        <v>12</v>
      </c>
      <c r="G10" s="2">
        <v>13</v>
      </c>
      <c r="H10" s="2"/>
      <c r="I10" s="2">
        <v>15</v>
      </c>
      <c r="J10" s="2"/>
      <c r="K10" s="2"/>
      <c r="L10" s="4">
        <f t="shared" si="1"/>
        <v>40</v>
      </c>
      <c r="O10" s="97">
        <v>8</v>
      </c>
    </row>
    <row r="11" spans="2:15" ht="13.5" customHeight="1">
      <c r="B11" s="6">
        <v>9</v>
      </c>
      <c r="C11" s="8" t="s">
        <v>94</v>
      </c>
      <c r="D11" s="97" t="s">
        <v>135</v>
      </c>
      <c r="E11" s="5">
        <f t="shared" si="0"/>
        <v>7.6</v>
      </c>
      <c r="F11" s="2">
        <v>1</v>
      </c>
      <c r="G11" s="2">
        <v>8</v>
      </c>
      <c r="H11" s="2">
        <v>14</v>
      </c>
      <c r="I11" s="2">
        <v>6</v>
      </c>
      <c r="J11" s="2">
        <v>9</v>
      </c>
      <c r="K11" s="2"/>
      <c r="L11" s="4">
        <f t="shared" si="1"/>
        <v>38</v>
      </c>
      <c r="O11" s="97">
        <v>9</v>
      </c>
    </row>
    <row r="12" spans="2:49" s="3" customFormat="1" ht="13.5" customHeight="1">
      <c r="B12" s="6">
        <v>10</v>
      </c>
      <c r="C12" s="8" t="s">
        <v>120</v>
      </c>
      <c r="D12" s="98" t="s">
        <v>126</v>
      </c>
      <c r="E12" s="5">
        <f t="shared" si="0"/>
        <v>8.666666666666666</v>
      </c>
      <c r="F12" s="2"/>
      <c r="G12" s="2">
        <v>7</v>
      </c>
      <c r="H12" s="2">
        <v>10</v>
      </c>
      <c r="I12" s="2">
        <v>9</v>
      </c>
      <c r="J12" s="2"/>
      <c r="K12" s="2"/>
      <c r="L12" s="4">
        <f t="shared" si="1"/>
        <v>26</v>
      </c>
      <c r="O12" s="98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7" t="s">
        <v>61</v>
      </c>
      <c r="D13" s="98" t="s">
        <v>126</v>
      </c>
      <c r="E13" s="5">
        <f t="shared" si="0"/>
        <v>7.75</v>
      </c>
      <c r="F13" s="2"/>
      <c r="G13" s="2">
        <v>9</v>
      </c>
      <c r="H13" s="2">
        <v>8</v>
      </c>
      <c r="I13" s="2">
        <v>1</v>
      </c>
      <c r="J13" s="2">
        <v>13</v>
      </c>
      <c r="K13" s="2"/>
      <c r="L13" s="4">
        <f t="shared" si="1"/>
        <v>31</v>
      </c>
      <c r="O13" s="98">
        <v>11</v>
      </c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5" ht="13.5" customHeight="1">
      <c r="B14" s="6">
        <v>12</v>
      </c>
      <c r="C14" s="8" t="s">
        <v>131</v>
      </c>
      <c r="D14" s="98" t="s">
        <v>126</v>
      </c>
      <c r="E14" s="5">
        <f t="shared" si="0"/>
        <v>10</v>
      </c>
      <c r="F14" s="2">
        <v>15</v>
      </c>
      <c r="G14" s="2"/>
      <c r="H14" s="2">
        <v>1</v>
      </c>
      <c r="I14" s="2"/>
      <c r="J14" s="2">
        <v>14</v>
      </c>
      <c r="K14" s="2"/>
      <c r="L14" s="4">
        <f t="shared" si="1"/>
        <v>30</v>
      </c>
      <c r="O14" s="98">
        <v>12</v>
      </c>
    </row>
    <row r="15" spans="2:49" s="3" customFormat="1" ht="13.5" customHeight="1">
      <c r="B15" s="6">
        <v>13</v>
      </c>
      <c r="C15" s="8" t="s">
        <v>65</v>
      </c>
      <c r="D15" s="98" t="s">
        <v>127</v>
      </c>
      <c r="E15" s="5">
        <f t="shared" si="0"/>
        <v>11.666666666666666</v>
      </c>
      <c r="F15" s="2"/>
      <c r="G15" s="2"/>
      <c r="H15" s="2">
        <v>15</v>
      </c>
      <c r="I15" s="2">
        <v>10</v>
      </c>
      <c r="J15" s="2">
        <v>10</v>
      </c>
      <c r="K15" s="2"/>
      <c r="L15" s="4">
        <f t="shared" si="1"/>
        <v>35</v>
      </c>
      <c r="O15" s="98">
        <v>13</v>
      </c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5" ht="13.5" customHeight="1">
      <c r="B16" s="6">
        <v>14</v>
      </c>
      <c r="C16" s="8" t="s">
        <v>97</v>
      </c>
      <c r="D16" s="98" t="s">
        <v>127</v>
      </c>
      <c r="E16" s="5">
        <f t="shared" si="0"/>
        <v>12</v>
      </c>
      <c r="F16" s="2"/>
      <c r="G16" s="2"/>
      <c r="H16" s="2">
        <v>12</v>
      </c>
      <c r="I16" s="2"/>
      <c r="J16" s="2"/>
      <c r="K16" s="2"/>
      <c r="L16" s="4">
        <f t="shared" si="1"/>
        <v>12</v>
      </c>
      <c r="O16" s="98">
        <v>14</v>
      </c>
    </row>
    <row r="17" spans="2:15" ht="13.5" customHeight="1">
      <c r="B17" s="6">
        <v>15</v>
      </c>
      <c r="C17" s="8" t="s">
        <v>115</v>
      </c>
      <c r="D17" s="138" t="s">
        <v>127</v>
      </c>
      <c r="E17" s="5">
        <f t="shared" si="0"/>
        <v>8.333333333333334</v>
      </c>
      <c r="F17" s="2">
        <v>8</v>
      </c>
      <c r="G17" s="2">
        <v>1</v>
      </c>
      <c r="H17" s="2"/>
      <c r="I17" s="2">
        <v>16</v>
      </c>
      <c r="J17" s="2"/>
      <c r="K17" s="2"/>
      <c r="L17" s="4">
        <f t="shared" si="1"/>
        <v>25</v>
      </c>
      <c r="O17" s="98">
        <v>15</v>
      </c>
    </row>
    <row r="18" spans="2:15" ht="13.5" customHeight="1">
      <c r="B18" s="6">
        <v>16</v>
      </c>
      <c r="C18" s="8" t="s">
        <v>122</v>
      </c>
      <c r="D18" s="97" t="s">
        <v>135</v>
      </c>
      <c r="E18" s="5">
        <f t="shared" si="0"/>
        <v>4.333333333333333</v>
      </c>
      <c r="F18" s="2"/>
      <c r="G18" s="2"/>
      <c r="H18" s="2">
        <v>7</v>
      </c>
      <c r="I18" s="2">
        <v>5</v>
      </c>
      <c r="J18" s="2">
        <v>1</v>
      </c>
      <c r="K18" s="2"/>
      <c r="L18" s="4">
        <f t="shared" si="1"/>
        <v>13</v>
      </c>
      <c r="O18" s="98">
        <v>16</v>
      </c>
    </row>
    <row r="19" spans="2:15" ht="13.5" customHeight="1">
      <c r="B19" s="6">
        <v>17</v>
      </c>
      <c r="C19" s="7" t="s">
        <v>4</v>
      </c>
      <c r="D19" s="8"/>
      <c r="E19" s="5" t="e">
        <f aca="true" t="shared" si="2" ref="E19:E34">AVERAGE(F19:K19)</f>
        <v>#DIV/0!</v>
      </c>
      <c r="F19" s="2"/>
      <c r="G19" s="2"/>
      <c r="H19" s="2"/>
      <c r="I19" s="2"/>
      <c r="J19" s="2"/>
      <c r="K19" s="2"/>
      <c r="L19" s="4">
        <f aca="true" t="shared" si="3" ref="L19:L34">SUM(F19:K19)</f>
        <v>0</v>
      </c>
      <c r="O19" s="98">
        <v>17</v>
      </c>
    </row>
    <row r="20" spans="2:15" ht="13.5" customHeight="1">
      <c r="B20" s="6">
        <v>18</v>
      </c>
      <c r="C20" s="7" t="s">
        <v>75</v>
      </c>
      <c r="D20" s="8"/>
      <c r="E20" s="5" t="e">
        <f t="shared" si="2"/>
        <v>#DIV/0!</v>
      </c>
      <c r="F20" s="2"/>
      <c r="G20" s="2"/>
      <c r="H20" s="2"/>
      <c r="I20" s="2"/>
      <c r="J20" s="2"/>
      <c r="K20" s="2"/>
      <c r="L20" s="4">
        <f t="shared" si="3"/>
        <v>0</v>
      </c>
      <c r="O20" s="98">
        <v>18</v>
      </c>
    </row>
    <row r="21" spans="2:15" ht="13.5" customHeight="1">
      <c r="B21" s="6">
        <v>19</v>
      </c>
      <c r="C21" s="7" t="s">
        <v>76</v>
      </c>
      <c r="D21" s="8"/>
      <c r="E21" s="5" t="e">
        <f t="shared" si="2"/>
        <v>#DIV/0!</v>
      </c>
      <c r="F21" s="2"/>
      <c r="G21" s="2"/>
      <c r="H21" s="2"/>
      <c r="I21" s="2"/>
      <c r="J21" s="2"/>
      <c r="K21" s="2"/>
      <c r="L21" s="4">
        <f t="shared" si="3"/>
        <v>0</v>
      </c>
      <c r="O21" s="98">
        <v>19</v>
      </c>
    </row>
    <row r="22" spans="2:15" ht="13.5" customHeight="1">
      <c r="B22" s="6">
        <v>20</v>
      </c>
      <c r="C22" s="7" t="s">
        <v>77</v>
      </c>
      <c r="D22" s="8"/>
      <c r="E22" s="5" t="e">
        <f t="shared" si="2"/>
        <v>#DIV/0!</v>
      </c>
      <c r="F22" s="2"/>
      <c r="G22" s="2"/>
      <c r="H22" s="2"/>
      <c r="I22" s="2"/>
      <c r="J22" s="2"/>
      <c r="K22" s="2"/>
      <c r="L22" s="4">
        <f t="shared" si="3"/>
        <v>0</v>
      </c>
      <c r="O22" s="98">
        <v>20</v>
      </c>
    </row>
    <row r="23" spans="2:12" ht="13.5" customHeight="1">
      <c r="B23" s="6">
        <v>21</v>
      </c>
      <c r="C23" s="7" t="s">
        <v>78</v>
      </c>
      <c r="D23" s="8"/>
      <c r="E23" s="5" t="e">
        <f t="shared" si="2"/>
        <v>#DIV/0!</v>
      </c>
      <c r="F23" s="2"/>
      <c r="G23" s="2"/>
      <c r="H23" s="2"/>
      <c r="I23" s="2"/>
      <c r="J23" s="2"/>
      <c r="K23" s="2"/>
      <c r="L23" s="4">
        <f t="shared" si="3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2"/>
        <v>#DIV/0!</v>
      </c>
      <c r="F24" s="2"/>
      <c r="G24" s="2"/>
      <c r="H24" s="2"/>
      <c r="I24" s="2"/>
      <c r="J24" s="2"/>
      <c r="K24" s="2"/>
      <c r="L24" s="4">
        <f t="shared" si="3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2"/>
        <v>#DIV/0!</v>
      </c>
      <c r="F25" s="2"/>
      <c r="G25" s="2"/>
      <c r="H25" s="2"/>
      <c r="I25" s="2"/>
      <c r="J25" s="2"/>
      <c r="K25" s="2"/>
      <c r="L25" s="4">
        <f t="shared" si="3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2"/>
        <v>#DIV/0!</v>
      </c>
      <c r="F26" s="2"/>
      <c r="G26" s="2"/>
      <c r="H26" s="2"/>
      <c r="I26" s="2"/>
      <c r="J26" s="2"/>
      <c r="K26" s="2"/>
      <c r="L26" s="4">
        <f t="shared" si="3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2"/>
        <v>#DIV/0!</v>
      </c>
      <c r="F27" s="2"/>
      <c r="G27" s="2"/>
      <c r="H27" s="2"/>
      <c r="I27" s="2"/>
      <c r="J27" s="2"/>
      <c r="K27" s="2"/>
      <c r="L27" s="4">
        <f t="shared" si="3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2"/>
        <v>#DIV/0!</v>
      </c>
      <c r="F28" s="2"/>
      <c r="G28" s="2"/>
      <c r="H28" s="2"/>
      <c r="I28" s="2"/>
      <c r="J28" s="2"/>
      <c r="K28" s="2"/>
      <c r="L28" s="4">
        <f t="shared" si="3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2"/>
        <v>#DIV/0!</v>
      </c>
      <c r="F29" s="2"/>
      <c r="G29" s="2"/>
      <c r="H29" s="2"/>
      <c r="I29" s="2"/>
      <c r="J29" s="2"/>
      <c r="K29" s="2"/>
      <c r="L29" s="4">
        <f t="shared" si="3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2"/>
        <v>#DIV/0!</v>
      </c>
      <c r="F30" s="2"/>
      <c r="G30" s="2"/>
      <c r="H30" s="2"/>
      <c r="I30" s="2"/>
      <c r="J30" s="2"/>
      <c r="K30" s="2"/>
      <c r="L30" s="4">
        <f t="shared" si="3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2"/>
        <v>#DIV/0!</v>
      </c>
      <c r="F31" s="2"/>
      <c r="G31" s="2"/>
      <c r="H31" s="2"/>
      <c r="I31" s="2"/>
      <c r="J31" s="2"/>
      <c r="K31" s="2"/>
      <c r="L31" s="4">
        <f t="shared" si="3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2"/>
        <v>#DIV/0!</v>
      </c>
      <c r="F32" s="2"/>
      <c r="G32" s="2"/>
      <c r="H32" s="2"/>
      <c r="I32" s="2"/>
      <c r="J32" s="2"/>
      <c r="K32" s="2"/>
      <c r="L32" s="4">
        <f t="shared" si="3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2"/>
        <v>#DIV/0!</v>
      </c>
      <c r="F33" s="2"/>
      <c r="G33" s="2"/>
      <c r="H33" s="2"/>
      <c r="I33" s="2"/>
      <c r="J33" s="2"/>
      <c r="K33" s="2"/>
      <c r="L33" s="4">
        <f t="shared" si="3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2"/>
        <v>#DIV/0!</v>
      </c>
      <c r="F34" s="2"/>
      <c r="G34" s="2"/>
      <c r="H34" s="2"/>
      <c r="I34" s="2"/>
      <c r="J34" s="2"/>
      <c r="K34" s="2"/>
      <c r="L34" s="4">
        <f t="shared" si="3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4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5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4"/>
        <v>#DIV/0!</v>
      </c>
      <c r="F36" s="2"/>
      <c r="G36" s="2"/>
      <c r="H36" s="2"/>
      <c r="I36" s="2"/>
      <c r="J36" s="2"/>
      <c r="K36" s="2"/>
      <c r="L36" s="4">
        <f t="shared" si="5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4"/>
        <v>#DIV/0!</v>
      </c>
      <c r="F37" s="2"/>
      <c r="G37" s="2"/>
      <c r="H37" s="2"/>
      <c r="I37" s="2"/>
      <c r="J37" s="2"/>
      <c r="K37" s="2"/>
      <c r="L37" s="4">
        <f t="shared" si="5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4"/>
        <v>#DIV/0!</v>
      </c>
      <c r="F38" s="2"/>
      <c r="G38" s="2"/>
      <c r="H38" s="2"/>
      <c r="I38" s="2"/>
      <c r="J38" s="2"/>
      <c r="K38" s="2"/>
      <c r="L38" s="4">
        <f t="shared" si="5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4"/>
        <v>#DIV/0!</v>
      </c>
      <c r="F39" s="2"/>
      <c r="G39" s="2"/>
      <c r="H39" s="2"/>
      <c r="I39" s="2"/>
      <c r="J39" s="2"/>
      <c r="K39" s="2"/>
      <c r="L39" s="4">
        <f t="shared" si="5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4"/>
        <v>#DIV/0!</v>
      </c>
      <c r="F40" s="2"/>
      <c r="G40" s="2"/>
      <c r="H40" s="2"/>
      <c r="I40" s="2"/>
      <c r="J40" s="2"/>
      <c r="K40" s="2"/>
      <c r="L40" s="4">
        <f t="shared" si="5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4"/>
        <v>#DIV/0!</v>
      </c>
      <c r="F41" s="2"/>
      <c r="G41" s="2"/>
      <c r="H41" s="2"/>
      <c r="I41" s="2"/>
      <c r="J41" s="2"/>
      <c r="K41" s="2"/>
      <c r="L41" s="4">
        <f t="shared" si="5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4"/>
        <v>#DIV/0!</v>
      </c>
      <c r="F42" s="2"/>
      <c r="G42" s="2"/>
      <c r="H42" s="2"/>
      <c r="I42" s="2"/>
      <c r="J42" s="2"/>
      <c r="K42" s="2"/>
      <c r="L42" s="4">
        <f t="shared" si="5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4"/>
        <v>#DIV/0!</v>
      </c>
      <c r="F43" s="2"/>
      <c r="G43" s="2"/>
      <c r="H43" s="2"/>
      <c r="I43" s="2"/>
      <c r="J43" s="2"/>
      <c r="K43" s="2"/>
      <c r="L43" s="4">
        <f t="shared" si="5"/>
        <v>0</v>
      </c>
    </row>
    <row r="44" spans="2:49" s="3" customFormat="1" ht="13.5" customHeight="1">
      <c r="B44" s="6">
        <v>42</v>
      </c>
      <c r="C44" s="8" t="s">
        <v>89</v>
      </c>
      <c r="D44" s="97" t="s">
        <v>135</v>
      </c>
      <c r="E44" s="5">
        <f aca="true" t="shared" si="6" ref="E44:E49">AVERAGE(F44:K44)</f>
        <v>11</v>
      </c>
      <c r="F44" s="2"/>
      <c r="G44" s="2"/>
      <c r="H44" s="2"/>
      <c r="I44" s="2"/>
      <c r="J44" s="2">
        <v>11</v>
      </c>
      <c r="K44" s="2"/>
      <c r="L44" s="4">
        <f aca="true" t="shared" si="7" ref="L44:L49">SUM(F44:K44)</f>
        <v>11</v>
      </c>
      <c r="O44" s="7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7" t="s">
        <v>73</v>
      </c>
      <c r="D45" s="8"/>
      <c r="E45" s="5" t="e">
        <f t="shared" si="6"/>
        <v>#DIV/0!</v>
      </c>
      <c r="F45" s="2"/>
      <c r="G45" s="2"/>
      <c r="H45" s="2"/>
      <c r="I45" s="2"/>
      <c r="J45" s="2"/>
      <c r="K45" s="2"/>
      <c r="L45" s="4">
        <f t="shared" si="7"/>
        <v>0</v>
      </c>
      <c r="O45" s="7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 t="s">
        <v>93</v>
      </c>
      <c r="D46" s="8"/>
      <c r="E46" s="5" t="e">
        <f t="shared" si="6"/>
        <v>#DIV/0!</v>
      </c>
      <c r="F46" s="2"/>
      <c r="G46" s="2"/>
      <c r="H46" s="2"/>
      <c r="I46" s="2"/>
      <c r="J46" s="2"/>
      <c r="K46" s="2"/>
      <c r="L46" s="4">
        <f t="shared" si="7"/>
        <v>0</v>
      </c>
      <c r="O46" s="7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7" t="s">
        <v>67</v>
      </c>
      <c r="D47" s="8"/>
      <c r="E47" s="5" t="e">
        <f t="shared" si="6"/>
        <v>#DIV/0!</v>
      </c>
      <c r="F47" s="2"/>
      <c r="G47" s="2"/>
      <c r="H47" s="2"/>
      <c r="I47" s="2"/>
      <c r="J47" s="2"/>
      <c r="K47" s="2"/>
      <c r="L47" s="4">
        <f t="shared" si="7"/>
        <v>0</v>
      </c>
    </row>
    <row r="48" spans="2:49" s="3" customFormat="1" ht="13.5" customHeight="1">
      <c r="B48" s="6">
        <v>46</v>
      </c>
      <c r="C48" s="8" t="s">
        <v>72</v>
      </c>
      <c r="D48" s="8" t="s">
        <v>127</v>
      </c>
      <c r="E48" s="5">
        <f t="shared" si="6"/>
        <v>12</v>
      </c>
      <c r="F48" s="2"/>
      <c r="G48" s="2"/>
      <c r="H48" s="2"/>
      <c r="I48" s="2">
        <v>12</v>
      </c>
      <c r="J48" s="2"/>
      <c r="K48" s="2"/>
      <c r="L48" s="4">
        <f t="shared" si="7"/>
        <v>12</v>
      </c>
      <c r="O48" s="7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 t="s">
        <v>98</v>
      </c>
      <c r="D49" s="8"/>
      <c r="E49" s="5" t="e">
        <f t="shared" si="6"/>
        <v>#DIV/0!</v>
      </c>
      <c r="F49" s="2"/>
      <c r="G49" s="2"/>
      <c r="H49" s="2"/>
      <c r="I49" s="2"/>
      <c r="J49" s="2"/>
      <c r="K49" s="2"/>
      <c r="L49" s="4">
        <f t="shared" si="7"/>
        <v>0</v>
      </c>
      <c r="O49" s="7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 t="s">
        <v>132</v>
      </c>
      <c r="D50" s="8" t="s">
        <v>126</v>
      </c>
      <c r="E50" s="5">
        <f t="shared" si="4"/>
        <v>10.5</v>
      </c>
      <c r="F50" s="2"/>
      <c r="G50" s="2"/>
      <c r="H50" s="2"/>
      <c r="I50" s="2">
        <v>13</v>
      </c>
      <c r="J50" s="2">
        <v>8</v>
      </c>
      <c r="K50" s="2"/>
      <c r="L50" s="4">
        <f t="shared" si="5"/>
        <v>21</v>
      </c>
      <c r="O50" s="7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 t="s">
        <v>136</v>
      </c>
      <c r="D51" s="8" t="s">
        <v>126</v>
      </c>
      <c r="E51" s="5">
        <f t="shared" si="4"/>
        <v>7</v>
      </c>
      <c r="F51" s="2"/>
      <c r="G51" s="2"/>
      <c r="H51" s="2"/>
      <c r="I51" s="2"/>
      <c r="J51" s="2">
        <v>7</v>
      </c>
      <c r="K51" s="2"/>
      <c r="L51" s="4">
        <f t="shared" si="5"/>
        <v>7</v>
      </c>
      <c r="O51" s="7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4"/>
        <v>#DIV/0!</v>
      </c>
      <c r="F52" s="2"/>
      <c r="G52" s="2"/>
      <c r="H52" s="2"/>
      <c r="I52" s="2"/>
      <c r="J52" s="2"/>
      <c r="K52" s="2"/>
      <c r="L52" s="4">
        <f t="shared" si="5"/>
        <v>0</v>
      </c>
      <c r="O52" s="7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04" t="s">
        <v>96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6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3"/>
  <headerFooter alignWithMargins="0">
    <oddHeader>&amp;C&amp;"Arial,Fett"&amp;36GPvNÖ
2014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2014-05-21T18:46:22Z</cp:lastPrinted>
  <dcterms:created xsi:type="dcterms:W3CDTF">2009-01-04T17:48:47Z</dcterms:created>
  <dcterms:modified xsi:type="dcterms:W3CDTF">2014-10-05T17:51:10Z</dcterms:modified>
  <cp:category/>
  <cp:version/>
  <cp:contentType/>
  <cp:contentStatus/>
</cp:coreProperties>
</file>