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tabRatio="903" activeTab="2"/>
  </bookViews>
  <sheets>
    <sheet name="Jahreswertung" sheetId="1" r:id="rId1"/>
    <sheet name="Übersicht" sheetId="2" r:id="rId2"/>
    <sheet name="08.10.2013" sheetId="3" r:id="rId3"/>
    <sheet name="02.01.2014" sheetId="4" r:id="rId4"/>
    <sheet name="25.02.2014" sheetId="5" r:id="rId5"/>
    <sheet name="25.03.2014" sheetId="6" r:id="rId6"/>
    <sheet name="5" sheetId="7" r:id="rId7"/>
    <sheet name="6" sheetId="8" r:id="rId8"/>
    <sheet name="Namen" sheetId="9" r:id="rId9"/>
    <sheet name="Berechnungen" sheetId="10" r:id="rId10"/>
  </sheets>
  <definedNames>
    <definedName name="_xlnm.Print_Area" localSheetId="3">'02.01.2014'!$A$1:$I$136</definedName>
    <definedName name="_xlnm.Print_Area" localSheetId="2">'08.10.2013'!$A$1:$I$22</definedName>
    <definedName name="_xlnm.Print_Area" localSheetId="4">'25.02.2014'!$A$1:$I$136</definedName>
    <definedName name="_xlnm.Print_Area" localSheetId="5">'25.03.2014'!$A$1:$I$136</definedName>
    <definedName name="_xlnm.Print_Area" localSheetId="6">'5'!$A$1:$I$136</definedName>
    <definedName name="_xlnm.Print_Area" localSheetId="7">'6'!$A$1:$I$136</definedName>
    <definedName name="_xlnm.Print_Area" localSheetId="9">'Berechnungen'!$I$1:$S$55</definedName>
    <definedName name="_xlnm.Print_Area" localSheetId="0">'Jahreswertung'!$A$1:$L$16</definedName>
    <definedName name="_xlnm.Print_Area" localSheetId="1">'Übersicht'!$A$1:$M$15</definedName>
  </definedNames>
  <calcPr fullCalcOnLoad="1"/>
</workbook>
</file>

<file path=xl/comments1.xml><?xml version="1.0" encoding="utf-8"?>
<comments xmlns="http://schemas.openxmlformats.org/spreadsheetml/2006/main">
  <authors>
    <author>atw11ur1</author>
  </authors>
  <commentList>
    <comment ref="C100" authorId="0">
      <text>
        <r>
          <rPr>
            <b/>
            <sz val="10"/>
            <color indexed="9"/>
            <rFont val="Verdana"/>
            <family val="2"/>
          </rPr>
          <t>Synonym: AdmiralNT</t>
        </r>
      </text>
    </comment>
    <comment ref="C4" authorId="0">
      <text>
        <r>
          <rPr>
            <b/>
            <sz val="10"/>
            <color indexed="9"/>
            <rFont val="Verdana"/>
            <family val="2"/>
          </rPr>
          <t>Synonym: KDF</t>
        </r>
      </text>
    </comment>
    <comment ref="C124" authorId="0">
      <text>
        <r>
          <rPr>
            <b/>
            <sz val="10"/>
            <color indexed="9"/>
            <rFont val="Verdana"/>
            <family val="2"/>
          </rPr>
          <t>Synonym: Hans Herrmann</t>
        </r>
      </text>
    </comment>
    <comment ref="C14" authorId="0">
      <text>
        <r>
          <rPr>
            <b/>
            <sz val="10"/>
            <color indexed="9"/>
            <rFont val="Verdana"/>
            <family val="2"/>
          </rPr>
          <t>Synonym: LeighAdams</t>
        </r>
      </text>
    </comment>
    <comment ref="C10" authorId="0">
      <text>
        <r>
          <rPr>
            <b/>
            <sz val="10"/>
            <color indexed="9"/>
            <rFont val="Verdana"/>
            <family val="2"/>
          </rPr>
          <t xml:space="preserve">Synonym: Sloterix  </t>
        </r>
      </text>
    </comment>
    <comment ref="C122" authorId="0">
      <text>
        <r>
          <rPr>
            <b/>
            <sz val="10"/>
            <color indexed="9"/>
            <rFont val="Verdana"/>
            <family val="2"/>
          </rPr>
          <t xml:space="preserve">Synonym: siRSlotAlot  </t>
        </r>
      </text>
    </comment>
    <comment ref="C9" authorId="0">
      <text>
        <r>
          <rPr>
            <b/>
            <sz val="10"/>
            <color indexed="9"/>
            <rFont val="Verdana"/>
            <family val="2"/>
          </rPr>
          <t>Synonym: mustang69</t>
        </r>
      </text>
    </comment>
    <comment ref="C118" authorId="0">
      <text>
        <r>
          <rPr>
            <b/>
            <sz val="10"/>
            <color indexed="9"/>
            <rFont val="Verdana"/>
            <family val="2"/>
          </rPr>
          <t>Synonym: Zwerg</t>
        </r>
      </text>
    </comment>
    <comment ref="C119" authorId="0">
      <text>
        <r>
          <rPr>
            <b/>
            <sz val="10"/>
            <color indexed="9"/>
            <rFont val="Verdana"/>
            <family val="2"/>
          </rPr>
          <t>Synonym: guenite</t>
        </r>
      </text>
    </comment>
    <comment ref="C120" authorId="0">
      <text>
        <r>
          <rPr>
            <b/>
            <sz val="10"/>
            <color indexed="9"/>
            <rFont val="Verdana"/>
            <family val="2"/>
          </rPr>
          <t>Synonym: rallydriver</t>
        </r>
      </text>
    </comment>
    <comment ref="C121" authorId="0">
      <text>
        <r>
          <rPr>
            <b/>
            <sz val="10"/>
            <color indexed="9"/>
            <rFont val="Verdana"/>
            <family val="2"/>
          </rPr>
          <t>Synonym: Marko</t>
        </r>
      </text>
    </comment>
    <comment ref="C11" authorId="0">
      <text>
        <r>
          <rPr>
            <b/>
            <sz val="10"/>
            <color indexed="9"/>
            <rFont val="Verdana"/>
            <family val="2"/>
          </rPr>
          <t>Synonym: FRITZtheCAT</t>
        </r>
      </text>
    </comment>
    <comment ref="C3" authorId="0">
      <text>
        <r>
          <rPr>
            <b/>
            <sz val="10"/>
            <color indexed="9"/>
            <rFont val="Verdana"/>
            <family val="2"/>
          </rPr>
          <t>Synonym: slotangels</t>
        </r>
      </text>
    </comment>
    <comment ref="C123" authorId="0">
      <text>
        <r>
          <rPr>
            <b/>
            <sz val="10"/>
            <color indexed="9"/>
            <rFont val="Verdana"/>
            <family val="2"/>
          </rPr>
          <t>Synonym: must1</t>
        </r>
      </text>
    </comment>
    <comment ref="C101" authorId="0">
      <text>
        <r>
          <rPr>
            <b/>
            <sz val="10"/>
            <color indexed="9"/>
            <rFont val="Verdana"/>
            <family val="2"/>
          </rPr>
          <t>Synonym: pezi107</t>
        </r>
      </text>
    </comment>
    <comment ref="C102" authorId="0">
      <text>
        <r>
          <rPr>
            <b/>
            <sz val="10"/>
            <color indexed="9"/>
            <rFont val="Verdana"/>
            <family val="2"/>
          </rPr>
          <t>Synonym: christian</t>
        </r>
      </text>
    </comment>
    <comment ref="C103" authorId="0">
      <text>
        <r>
          <rPr>
            <b/>
            <sz val="10"/>
            <color indexed="9"/>
            <rFont val="Verdana"/>
            <family val="2"/>
          </rPr>
          <t>Synonym: HeinzWien</t>
        </r>
      </text>
    </comment>
    <comment ref="C104" authorId="0">
      <text>
        <r>
          <rPr>
            <b/>
            <sz val="10"/>
            <color indexed="9"/>
            <rFont val="Verdana"/>
            <family val="2"/>
          </rPr>
          <t>Synonym: Red Bull-Racer</t>
        </r>
      </text>
    </comment>
    <comment ref="C105" authorId="0">
      <text>
        <r>
          <rPr>
            <b/>
            <sz val="10"/>
            <color indexed="9"/>
            <rFont val="Verdana"/>
            <family val="2"/>
          </rPr>
          <t>Synonym: CHARLY</t>
        </r>
      </text>
    </comment>
    <comment ref="C107" authorId="0">
      <text>
        <r>
          <rPr>
            <b/>
            <sz val="10"/>
            <color indexed="9"/>
            <rFont val="Verdana"/>
            <family val="2"/>
          </rPr>
          <t>Synonym: brainstorm</t>
        </r>
      </text>
    </comment>
    <comment ref="C108" authorId="0">
      <text>
        <r>
          <rPr>
            <b/>
            <sz val="10"/>
            <color indexed="9"/>
            <rFont val="Verdana"/>
            <family val="2"/>
          </rPr>
          <t>Synonym: SteveO</t>
        </r>
      </text>
    </comment>
    <comment ref="C109" authorId="0">
      <text>
        <r>
          <rPr>
            <b/>
            <sz val="10"/>
            <color indexed="9"/>
            <rFont val="Verdana"/>
            <family val="2"/>
          </rPr>
          <t>Synonym: ing</t>
        </r>
      </text>
    </comment>
    <comment ref="C113" authorId="0">
      <text>
        <r>
          <rPr>
            <b/>
            <sz val="10"/>
            <color indexed="9"/>
            <rFont val="Verdana"/>
            <family val="2"/>
          </rPr>
          <t>Synonym: Dr. Ninco</t>
        </r>
      </text>
    </comment>
    <comment ref="C114" authorId="0">
      <text>
        <r>
          <rPr>
            <b/>
            <sz val="10"/>
            <color indexed="9"/>
            <rFont val="Verdana"/>
            <family val="2"/>
          </rPr>
          <t>Synonym: norbschi</t>
        </r>
      </text>
    </comment>
    <comment ref="C116" authorId="0">
      <text>
        <r>
          <rPr>
            <b/>
            <sz val="10"/>
            <color indexed="9"/>
            <rFont val="Verdana"/>
            <family val="2"/>
          </rPr>
          <t>Synonym: fredy</t>
        </r>
      </text>
    </comment>
    <comment ref="C117" authorId="0">
      <text>
        <r>
          <rPr>
            <b/>
            <sz val="10"/>
            <color indexed="9"/>
            <rFont val="Verdana"/>
            <family val="2"/>
          </rPr>
          <t>Synonym: Jim Hunt Magazine</t>
        </r>
      </text>
    </comment>
    <comment ref="C125" authorId="0">
      <text>
        <r>
          <rPr>
            <b/>
            <sz val="10"/>
            <color indexed="9"/>
            <rFont val="Verdana"/>
            <family val="2"/>
          </rPr>
          <t>Synonym: ksv</t>
        </r>
      </text>
    </comment>
    <comment ref="C126" authorId="0">
      <text>
        <r>
          <rPr>
            <b/>
            <sz val="10"/>
            <color indexed="9"/>
            <rFont val="Verdana"/>
            <family val="2"/>
          </rPr>
          <t>Synonym: feili95</t>
        </r>
      </text>
    </comment>
    <comment ref="C128" authorId="0">
      <text>
        <r>
          <rPr>
            <b/>
            <sz val="10"/>
            <color indexed="9"/>
            <rFont val="Verdana"/>
            <family val="2"/>
          </rPr>
          <t>Synonym: frankydean</t>
        </r>
      </text>
    </comment>
    <comment ref="C129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130" authorId="0">
      <text>
        <r>
          <rPr>
            <b/>
            <sz val="10"/>
            <color indexed="9"/>
            <rFont val="Verdana"/>
            <family val="2"/>
          </rPr>
          <t>Synonym: c4-Fan</t>
        </r>
      </text>
    </comment>
    <comment ref="C5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6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7" authorId="0">
      <text>
        <r>
          <rPr>
            <b/>
            <sz val="10"/>
            <color indexed="9"/>
            <rFont val="Verdana"/>
            <family val="2"/>
          </rPr>
          <t xml:space="preserve">Synonym:loebe 52 </t>
        </r>
      </text>
    </comment>
    <comment ref="C8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12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13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15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132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133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134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135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136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</commentList>
</comments>
</file>

<file path=xl/comments10.xml><?xml version="1.0" encoding="utf-8"?>
<comments xmlns="http://schemas.openxmlformats.org/spreadsheetml/2006/main">
  <authors>
    <author>atw11ur1</author>
  </authors>
  <commentList>
    <comment ref="AD16" authorId="0">
      <text>
        <r>
          <rPr>
            <b/>
            <sz val="10"/>
            <color indexed="9"/>
            <rFont val="Verdana"/>
            <family val="2"/>
          </rPr>
          <t>Synonym: AdmiralNT</t>
        </r>
      </text>
    </comment>
    <comment ref="AD4" authorId="0">
      <text>
        <r>
          <rPr>
            <b/>
            <sz val="10"/>
            <color indexed="9"/>
            <rFont val="Verdana"/>
            <family val="2"/>
          </rPr>
          <t>Synonym: KDF</t>
        </r>
      </text>
    </comment>
    <comment ref="AD40" authorId="0">
      <text>
        <r>
          <rPr>
            <b/>
            <sz val="10"/>
            <color indexed="9"/>
            <rFont val="Verdana"/>
            <family val="2"/>
          </rPr>
          <t>Synonym: Hans Herrmann</t>
        </r>
      </text>
    </comment>
    <comment ref="AD14" authorId="0">
      <text>
        <r>
          <rPr>
            <b/>
            <sz val="10"/>
            <color indexed="9"/>
            <rFont val="Verdana"/>
            <family val="2"/>
          </rPr>
          <t>Synonym: LeighAdams</t>
        </r>
      </text>
    </comment>
    <comment ref="AD10" authorId="0">
      <text>
        <r>
          <rPr>
            <b/>
            <sz val="10"/>
            <color indexed="9"/>
            <rFont val="Verdana"/>
            <family val="2"/>
          </rPr>
          <t xml:space="preserve">Synonym: Sloterix  </t>
        </r>
      </text>
    </comment>
    <comment ref="AD38" authorId="0">
      <text>
        <r>
          <rPr>
            <b/>
            <sz val="10"/>
            <color indexed="9"/>
            <rFont val="Verdana"/>
            <family val="2"/>
          </rPr>
          <t xml:space="preserve">Synonym: siRSlotAlot  </t>
        </r>
      </text>
    </comment>
    <comment ref="AD9" authorId="0">
      <text>
        <r>
          <rPr>
            <b/>
            <sz val="10"/>
            <color indexed="9"/>
            <rFont val="Verdana"/>
            <family val="2"/>
          </rPr>
          <t>Synonym: mustang69</t>
        </r>
      </text>
    </comment>
    <comment ref="AD34" authorId="0">
      <text>
        <r>
          <rPr>
            <b/>
            <sz val="10"/>
            <color indexed="9"/>
            <rFont val="Verdana"/>
            <family val="2"/>
          </rPr>
          <t>Synonym: Zwerg</t>
        </r>
      </text>
    </comment>
    <comment ref="AD35" authorId="0">
      <text>
        <r>
          <rPr>
            <b/>
            <sz val="10"/>
            <color indexed="9"/>
            <rFont val="Verdana"/>
            <family val="2"/>
          </rPr>
          <t>Synonym: guenite</t>
        </r>
      </text>
    </comment>
    <comment ref="AD36" authorId="0">
      <text>
        <r>
          <rPr>
            <b/>
            <sz val="10"/>
            <color indexed="9"/>
            <rFont val="Verdana"/>
            <family val="2"/>
          </rPr>
          <t>Synonym: rallydriver</t>
        </r>
      </text>
    </comment>
    <comment ref="AD37" authorId="0">
      <text>
        <r>
          <rPr>
            <b/>
            <sz val="10"/>
            <color indexed="9"/>
            <rFont val="Verdana"/>
            <family val="2"/>
          </rPr>
          <t>Synonym: Marko</t>
        </r>
      </text>
    </comment>
    <comment ref="AD11" authorId="0">
      <text>
        <r>
          <rPr>
            <b/>
            <sz val="10"/>
            <color indexed="9"/>
            <rFont val="Verdana"/>
            <family val="2"/>
          </rPr>
          <t>Synonym: FRITZtheCAT</t>
        </r>
      </text>
    </comment>
    <comment ref="AD3" authorId="0">
      <text>
        <r>
          <rPr>
            <b/>
            <sz val="10"/>
            <color indexed="9"/>
            <rFont val="Verdana"/>
            <family val="2"/>
          </rPr>
          <t>Synonym: slotangels</t>
        </r>
      </text>
    </comment>
    <comment ref="AD39" authorId="0">
      <text>
        <r>
          <rPr>
            <b/>
            <sz val="10"/>
            <color indexed="9"/>
            <rFont val="Verdana"/>
            <family val="2"/>
          </rPr>
          <t>Synonym: must1</t>
        </r>
      </text>
    </comment>
    <comment ref="AD17" authorId="0">
      <text>
        <r>
          <rPr>
            <b/>
            <sz val="10"/>
            <color indexed="9"/>
            <rFont val="Verdana"/>
            <family val="2"/>
          </rPr>
          <t>Synonym: pezi107</t>
        </r>
      </text>
    </comment>
    <comment ref="AD18" authorId="0">
      <text>
        <r>
          <rPr>
            <b/>
            <sz val="10"/>
            <color indexed="9"/>
            <rFont val="Verdana"/>
            <family val="2"/>
          </rPr>
          <t>Synonym: christian</t>
        </r>
      </text>
    </comment>
    <comment ref="AD19" authorId="0">
      <text>
        <r>
          <rPr>
            <b/>
            <sz val="10"/>
            <color indexed="9"/>
            <rFont val="Verdana"/>
            <family val="2"/>
          </rPr>
          <t>Synonym: HeinzWien</t>
        </r>
      </text>
    </comment>
    <comment ref="AD20" authorId="0">
      <text>
        <r>
          <rPr>
            <b/>
            <sz val="10"/>
            <color indexed="9"/>
            <rFont val="Verdana"/>
            <family val="2"/>
          </rPr>
          <t>Synonym: Red Bull-Racer</t>
        </r>
      </text>
    </comment>
    <comment ref="AD21" authorId="0">
      <text>
        <r>
          <rPr>
            <b/>
            <sz val="10"/>
            <color indexed="9"/>
            <rFont val="Verdana"/>
            <family val="2"/>
          </rPr>
          <t>Synonym: CHARLY</t>
        </r>
      </text>
    </comment>
    <comment ref="AD23" authorId="0">
      <text>
        <r>
          <rPr>
            <b/>
            <sz val="10"/>
            <color indexed="9"/>
            <rFont val="Verdana"/>
            <family val="2"/>
          </rPr>
          <t>Synonym: brainstorm</t>
        </r>
      </text>
    </comment>
    <comment ref="AD24" authorId="0">
      <text>
        <r>
          <rPr>
            <b/>
            <sz val="10"/>
            <color indexed="9"/>
            <rFont val="Verdana"/>
            <family val="2"/>
          </rPr>
          <t>Synonym: SteveO</t>
        </r>
      </text>
    </comment>
    <comment ref="AD25" authorId="0">
      <text>
        <r>
          <rPr>
            <b/>
            <sz val="10"/>
            <color indexed="9"/>
            <rFont val="Verdana"/>
            <family val="2"/>
          </rPr>
          <t>Synonym: ing</t>
        </r>
      </text>
    </comment>
    <comment ref="AD29" authorId="0">
      <text>
        <r>
          <rPr>
            <b/>
            <sz val="10"/>
            <color indexed="9"/>
            <rFont val="Verdana"/>
            <family val="2"/>
          </rPr>
          <t>Synonym: Dr. Ninco</t>
        </r>
      </text>
    </comment>
    <comment ref="AD30" authorId="0">
      <text>
        <r>
          <rPr>
            <b/>
            <sz val="10"/>
            <color indexed="9"/>
            <rFont val="Verdana"/>
            <family val="2"/>
          </rPr>
          <t>Synonym: norbschi</t>
        </r>
      </text>
    </comment>
    <comment ref="AD32" authorId="0">
      <text>
        <r>
          <rPr>
            <b/>
            <sz val="10"/>
            <color indexed="9"/>
            <rFont val="Verdana"/>
            <family val="2"/>
          </rPr>
          <t>Synonym: fredy</t>
        </r>
      </text>
    </comment>
    <comment ref="AD33" authorId="0">
      <text>
        <r>
          <rPr>
            <b/>
            <sz val="10"/>
            <color indexed="9"/>
            <rFont val="Verdana"/>
            <family val="2"/>
          </rPr>
          <t>Synonym: Jim Hunt Magazine</t>
        </r>
      </text>
    </comment>
    <comment ref="AD41" authorId="0">
      <text>
        <r>
          <rPr>
            <b/>
            <sz val="10"/>
            <color indexed="9"/>
            <rFont val="Verdana"/>
            <family val="2"/>
          </rPr>
          <t>Synonym: ksv</t>
        </r>
      </text>
    </comment>
    <comment ref="AD42" authorId="0">
      <text>
        <r>
          <rPr>
            <b/>
            <sz val="10"/>
            <color indexed="9"/>
            <rFont val="Verdana"/>
            <family val="2"/>
          </rPr>
          <t>Synonym: feili95</t>
        </r>
      </text>
    </comment>
    <comment ref="AD44" authorId="0">
      <text>
        <r>
          <rPr>
            <b/>
            <sz val="10"/>
            <color indexed="9"/>
            <rFont val="Verdana"/>
            <family val="2"/>
          </rPr>
          <t>Synonym: frankydean</t>
        </r>
      </text>
    </comment>
    <comment ref="AD45" authorId="0">
      <text>
        <r>
          <rPr>
            <b/>
            <sz val="10"/>
            <color indexed="9"/>
            <rFont val="Verdana"/>
            <family val="2"/>
          </rPr>
          <t>Synonym: Helmi777</t>
        </r>
      </text>
    </comment>
    <comment ref="AD46" authorId="0">
      <text>
        <r>
          <rPr>
            <b/>
            <sz val="10"/>
            <color indexed="9"/>
            <rFont val="Verdana"/>
            <family val="2"/>
          </rPr>
          <t>Synonym: c4-Fan</t>
        </r>
      </text>
    </comment>
    <comment ref="AD5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D6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D7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D8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D12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D13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D48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D49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D50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D51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D52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K16" authorId="0">
      <text>
        <r>
          <rPr>
            <b/>
            <sz val="10"/>
            <color indexed="9"/>
            <rFont val="Verdana"/>
            <family val="2"/>
          </rPr>
          <t>Synonym: AdmiralNT</t>
        </r>
      </text>
    </comment>
    <comment ref="AK4" authorId="0">
      <text>
        <r>
          <rPr>
            <b/>
            <sz val="10"/>
            <color indexed="9"/>
            <rFont val="Verdana"/>
            <family val="2"/>
          </rPr>
          <t>Synonym: KDF</t>
        </r>
      </text>
    </comment>
    <comment ref="AK40" authorId="0">
      <text>
        <r>
          <rPr>
            <b/>
            <sz val="10"/>
            <color indexed="9"/>
            <rFont val="Verdana"/>
            <family val="2"/>
          </rPr>
          <t>Synonym: Hans Herrmann</t>
        </r>
      </text>
    </comment>
    <comment ref="AK14" authorId="0">
      <text>
        <r>
          <rPr>
            <b/>
            <sz val="10"/>
            <color indexed="9"/>
            <rFont val="Verdana"/>
            <family val="2"/>
          </rPr>
          <t>Synonym: LeighAdams</t>
        </r>
      </text>
    </comment>
    <comment ref="AK10" authorId="0">
      <text>
        <r>
          <rPr>
            <b/>
            <sz val="10"/>
            <color indexed="9"/>
            <rFont val="Verdana"/>
            <family val="2"/>
          </rPr>
          <t xml:space="preserve">Synonym: Sloterix  </t>
        </r>
      </text>
    </comment>
    <comment ref="AK38" authorId="0">
      <text>
        <r>
          <rPr>
            <b/>
            <sz val="10"/>
            <color indexed="9"/>
            <rFont val="Verdana"/>
            <family val="2"/>
          </rPr>
          <t xml:space="preserve">Synonym: siRSlotAlot  </t>
        </r>
      </text>
    </comment>
    <comment ref="AK9" authorId="0">
      <text>
        <r>
          <rPr>
            <b/>
            <sz val="10"/>
            <color indexed="9"/>
            <rFont val="Verdana"/>
            <family val="2"/>
          </rPr>
          <t>Synonym: mustang69</t>
        </r>
      </text>
    </comment>
    <comment ref="AK34" authorId="0">
      <text>
        <r>
          <rPr>
            <b/>
            <sz val="10"/>
            <color indexed="9"/>
            <rFont val="Verdana"/>
            <family val="2"/>
          </rPr>
          <t>Synonym: Zwerg</t>
        </r>
      </text>
    </comment>
    <comment ref="AK35" authorId="0">
      <text>
        <r>
          <rPr>
            <b/>
            <sz val="10"/>
            <color indexed="9"/>
            <rFont val="Verdana"/>
            <family val="2"/>
          </rPr>
          <t>Synonym: guenite</t>
        </r>
      </text>
    </comment>
    <comment ref="AK36" authorId="0">
      <text>
        <r>
          <rPr>
            <b/>
            <sz val="10"/>
            <color indexed="9"/>
            <rFont val="Verdana"/>
            <family val="2"/>
          </rPr>
          <t>Synonym: rallydriver</t>
        </r>
      </text>
    </comment>
    <comment ref="AK37" authorId="0">
      <text>
        <r>
          <rPr>
            <b/>
            <sz val="10"/>
            <color indexed="9"/>
            <rFont val="Verdana"/>
            <family val="2"/>
          </rPr>
          <t>Synonym: Marko</t>
        </r>
      </text>
    </comment>
    <comment ref="AK11" authorId="0">
      <text>
        <r>
          <rPr>
            <b/>
            <sz val="10"/>
            <color indexed="9"/>
            <rFont val="Verdana"/>
            <family val="2"/>
          </rPr>
          <t>Synonym: FRITZtheCAT</t>
        </r>
      </text>
    </comment>
    <comment ref="AK3" authorId="0">
      <text>
        <r>
          <rPr>
            <b/>
            <sz val="10"/>
            <color indexed="9"/>
            <rFont val="Verdana"/>
            <family val="2"/>
          </rPr>
          <t>Synonym: slotangels</t>
        </r>
      </text>
    </comment>
    <comment ref="AK39" authorId="0">
      <text>
        <r>
          <rPr>
            <b/>
            <sz val="10"/>
            <color indexed="9"/>
            <rFont val="Verdana"/>
            <family val="2"/>
          </rPr>
          <t>Synonym: must1</t>
        </r>
      </text>
    </comment>
    <comment ref="AK17" authorId="0">
      <text>
        <r>
          <rPr>
            <b/>
            <sz val="10"/>
            <color indexed="9"/>
            <rFont val="Verdana"/>
            <family val="2"/>
          </rPr>
          <t>Synonym: pezi107</t>
        </r>
      </text>
    </comment>
    <comment ref="AK18" authorId="0">
      <text>
        <r>
          <rPr>
            <b/>
            <sz val="10"/>
            <color indexed="9"/>
            <rFont val="Verdana"/>
            <family val="2"/>
          </rPr>
          <t>Synonym: christian</t>
        </r>
      </text>
    </comment>
    <comment ref="AK19" authorId="0">
      <text>
        <r>
          <rPr>
            <b/>
            <sz val="10"/>
            <color indexed="9"/>
            <rFont val="Verdana"/>
            <family val="2"/>
          </rPr>
          <t>Synonym: HeinzWien</t>
        </r>
      </text>
    </comment>
    <comment ref="AK20" authorId="0">
      <text>
        <r>
          <rPr>
            <b/>
            <sz val="10"/>
            <color indexed="9"/>
            <rFont val="Verdana"/>
            <family val="2"/>
          </rPr>
          <t>Synonym: Red Bull-Racer</t>
        </r>
      </text>
    </comment>
    <comment ref="AK21" authorId="0">
      <text>
        <r>
          <rPr>
            <b/>
            <sz val="10"/>
            <color indexed="9"/>
            <rFont val="Verdana"/>
            <family val="2"/>
          </rPr>
          <t>Synonym: CHARLY</t>
        </r>
      </text>
    </comment>
    <comment ref="AK23" authorId="0">
      <text>
        <r>
          <rPr>
            <b/>
            <sz val="10"/>
            <color indexed="9"/>
            <rFont val="Verdana"/>
            <family val="2"/>
          </rPr>
          <t>Synonym: brainstorm</t>
        </r>
      </text>
    </comment>
    <comment ref="AK24" authorId="0">
      <text>
        <r>
          <rPr>
            <b/>
            <sz val="10"/>
            <color indexed="9"/>
            <rFont val="Verdana"/>
            <family val="2"/>
          </rPr>
          <t>Synonym: SteveO</t>
        </r>
      </text>
    </comment>
    <comment ref="AK25" authorId="0">
      <text>
        <r>
          <rPr>
            <b/>
            <sz val="10"/>
            <color indexed="9"/>
            <rFont val="Verdana"/>
            <family val="2"/>
          </rPr>
          <t>Synonym: ing</t>
        </r>
      </text>
    </comment>
    <comment ref="AK29" authorId="0">
      <text>
        <r>
          <rPr>
            <b/>
            <sz val="10"/>
            <color indexed="9"/>
            <rFont val="Verdana"/>
            <family val="2"/>
          </rPr>
          <t>Synonym: Dr. Ninco</t>
        </r>
      </text>
    </comment>
    <comment ref="AK30" authorId="0">
      <text>
        <r>
          <rPr>
            <b/>
            <sz val="10"/>
            <color indexed="9"/>
            <rFont val="Verdana"/>
            <family val="2"/>
          </rPr>
          <t>Synonym: norbschi</t>
        </r>
      </text>
    </comment>
    <comment ref="AK32" authorId="0">
      <text>
        <r>
          <rPr>
            <b/>
            <sz val="10"/>
            <color indexed="9"/>
            <rFont val="Verdana"/>
            <family val="2"/>
          </rPr>
          <t>Synonym: fredy</t>
        </r>
      </text>
    </comment>
    <comment ref="AK33" authorId="0">
      <text>
        <r>
          <rPr>
            <b/>
            <sz val="10"/>
            <color indexed="9"/>
            <rFont val="Verdana"/>
            <family val="2"/>
          </rPr>
          <t>Synonym: Jim Hunt Magazine</t>
        </r>
      </text>
    </comment>
    <comment ref="AK41" authorId="0">
      <text>
        <r>
          <rPr>
            <b/>
            <sz val="10"/>
            <color indexed="9"/>
            <rFont val="Verdana"/>
            <family val="2"/>
          </rPr>
          <t>Synonym: ksv</t>
        </r>
      </text>
    </comment>
    <comment ref="AK42" authorId="0">
      <text>
        <r>
          <rPr>
            <b/>
            <sz val="10"/>
            <color indexed="9"/>
            <rFont val="Verdana"/>
            <family val="2"/>
          </rPr>
          <t>Synonym: feili95</t>
        </r>
      </text>
    </comment>
    <comment ref="AK44" authorId="0">
      <text>
        <r>
          <rPr>
            <b/>
            <sz val="10"/>
            <color indexed="9"/>
            <rFont val="Verdana"/>
            <family val="2"/>
          </rPr>
          <t>Synonym: frankydean</t>
        </r>
      </text>
    </comment>
    <comment ref="AK45" authorId="0">
      <text>
        <r>
          <rPr>
            <b/>
            <sz val="10"/>
            <color indexed="9"/>
            <rFont val="Verdana"/>
            <family val="2"/>
          </rPr>
          <t>Synonym: Helmi777</t>
        </r>
      </text>
    </comment>
    <comment ref="AK46" authorId="0">
      <text>
        <r>
          <rPr>
            <b/>
            <sz val="10"/>
            <color indexed="9"/>
            <rFont val="Verdana"/>
            <family val="2"/>
          </rPr>
          <t>Synonym: c4-Fan</t>
        </r>
      </text>
    </comment>
    <comment ref="AK5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K6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K7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K8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K12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K13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K48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K49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K50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K51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K52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B3" authorId="0">
      <text>
        <r>
          <rPr>
            <b/>
            <sz val="10"/>
            <color indexed="9"/>
            <rFont val="Verdana"/>
            <family val="2"/>
          </rPr>
          <t>Synonym: slotangels</t>
        </r>
      </text>
    </comment>
    <comment ref="B4" authorId="0">
      <text>
        <r>
          <rPr>
            <b/>
            <sz val="10"/>
            <color indexed="9"/>
            <rFont val="Verdana"/>
            <family val="2"/>
          </rPr>
          <t>Synonym: KDF</t>
        </r>
      </text>
    </comment>
    <comment ref="B5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B6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B7" authorId="0">
      <text>
        <r>
          <rPr>
            <b/>
            <sz val="10"/>
            <color indexed="9"/>
            <rFont val="Verdana"/>
            <family val="2"/>
          </rPr>
          <t xml:space="preserve">Synonym:loebe 52 </t>
        </r>
      </text>
    </comment>
    <comment ref="B8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B9" authorId="0">
      <text>
        <r>
          <rPr>
            <b/>
            <sz val="10"/>
            <color indexed="9"/>
            <rFont val="Verdana"/>
            <family val="2"/>
          </rPr>
          <t>Synonym: mustang69</t>
        </r>
      </text>
    </comment>
    <comment ref="B10" authorId="0">
      <text>
        <r>
          <rPr>
            <b/>
            <sz val="10"/>
            <color indexed="9"/>
            <rFont val="Verdana"/>
            <family val="2"/>
          </rPr>
          <t xml:space="preserve">Synonym: Sloterix  </t>
        </r>
      </text>
    </comment>
    <comment ref="B11" authorId="0">
      <text>
        <r>
          <rPr>
            <b/>
            <sz val="10"/>
            <color indexed="9"/>
            <rFont val="Verdana"/>
            <family val="2"/>
          </rPr>
          <t>Synonym: FRITZtheCAT</t>
        </r>
      </text>
    </comment>
    <comment ref="B12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B13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B14" authorId="0">
      <text>
        <r>
          <rPr>
            <b/>
            <sz val="10"/>
            <color indexed="9"/>
            <rFont val="Verdana"/>
            <family val="2"/>
          </rPr>
          <t>Synonym: LeighAdams</t>
        </r>
      </text>
    </comment>
    <comment ref="B15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B16" authorId="0">
      <text>
        <r>
          <rPr>
            <b/>
            <sz val="10"/>
            <color indexed="9"/>
            <rFont val="Verdana"/>
            <family val="2"/>
          </rPr>
          <t>Synonym: AdmiralNT</t>
        </r>
      </text>
    </comment>
    <comment ref="B17" authorId="0">
      <text>
        <r>
          <rPr>
            <b/>
            <sz val="10"/>
            <color indexed="9"/>
            <rFont val="Verdana"/>
            <family val="2"/>
          </rPr>
          <t>Synonym: pezi107</t>
        </r>
      </text>
    </comment>
    <comment ref="B18" authorId="0">
      <text>
        <r>
          <rPr>
            <b/>
            <sz val="10"/>
            <color indexed="9"/>
            <rFont val="Verdana"/>
            <family val="2"/>
          </rPr>
          <t>Synonym: christian</t>
        </r>
      </text>
    </comment>
    <comment ref="B19" authorId="0">
      <text>
        <r>
          <rPr>
            <b/>
            <sz val="10"/>
            <color indexed="9"/>
            <rFont val="Verdana"/>
            <family val="2"/>
          </rPr>
          <t>Synonym: HeinzWien</t>
        </r>
      </text>
    </comment>
    <comment ref="B20" authorId="0">
      <text>
        <r>
          <rPr>
            <b/>
            <sz val="10"/>
            <color indexed="9"/>
            <rFont val="Verdana"/>
            <family val="2"/>
          </rPr>
          <t>Synonym: Red Bull-Racer</t>
        </r>
      </text>
    </comment>
    <comment ref="B21" authorId="0">
      <text>
        <r>
          <rPr>
            <b/>
            <sz val="10"/>
            <color indexed="9"/>
            <rFont val="Verdana"/>
            <family val="2"/>
          </rPr>
          <t>Synonym: CHARLY</t>
        </r>
      </text>
    </comment>
    <comment ref="B23" authorId="0">
      <text>
        <r>
          <rPr>
            <b/>
            <sz val="10"/>
            <color indexed="9"/>
            <rFont val="Verdana"/>
            <family val="2"/>
          </rPr>
          <t>Synonym: brainstorm</t>
        </r>
      </text>
    </comment>
    <comment ref="B24" authorId="0">
      <text>
        <r>
          <rPr>
            <b/>
            <sz val="10"/>
            <color indexed="9"/>
            <rFont val="Verdana"/>
            <family val="2"/>
          </rPr>
          <t>Synonym: SteveO</t>
        </r>
      </text>
    </comment>
    <comment ref="B25" authorId="0">
      <text>
        <r>
          <rPr>
            <b/>
            <sz val="10"/>
            <color indexed="9"/>
            <rFont val="Verdana"/>
            <family val="2"/>
          </rPr>
          <t>Synonym: ing</t>
        </r>
      </text>
    </comment>
    <comment ref="B29" authorId="0">
      <text>
        <r>
          <rPr>
            <b/>
            <sz val="10"/>
            <color indexed="9"/>
            <rFont val="Verdana"/>
            <family val="2"/>
          </rPr>
          <t>Synonym: Dr. Ninco</t>
        </r>
      </text>
    </comment>
    <comment ref="B30" authorId="0">
      <text>
        <r>
          <rPr>
            <b/>
            <sz val="10"/>
            <color indexed="9"/>
            <rFont val="Verdana"/>
            <family val="2"/>
          </rPr>
          <t>Synonym: norbschi</t>
        </r>
      </text>
    </comment>
    <comment ref="B32" authorId="0">
      <text>
        <r>
          <rPr>
            <b/>
            <sz val="10"/>
            <color indexed="9"/>
            <rFont val="Verdana"/>
            <family val="2"/>
          </rPr>
          <t>Synonym: fredy</t>
        </r>
      </text>
    </comment>
    <comment ref="B33" authorId="0">
      <text>
        <r>
          <rPr>
            <b/>
            <sz val="10"/>
            <color indexed="9"/>
            <rFont val="Verdana"/>
            <family val="2"/>
          </rPr>
          <t>Synonym: Jim Hunt Magazine</t>
        </r>
      </text>
    </comment>
    <comment ref="B34" authorId="0">
      <text>
        <r>
          <rPr>
            <b/>
            <sz val="10"/>
            <color indexed="9"/>
            <rFont val="Verdana"/>
            <family val="2"/>
          </rPr>
          <t>Synonym: Zwerg</t>
        </r>
      </text>
    </comment>
    <comment ref="B35" authorId="0">
      <text>
        <r>
          <rPr>
            <b/>
            <sz val="10"/>
            <color indexed="9"/>
            <rFont val="Verdana"/>
            <family val="2"/>
          </rPr>
          <t>Synonym: guenite</t>
        </r>
      </text>
    </comment>
    <comment ref="B36" authorId="0">
      <text>
        <r>
          <rPr>
            <b/>
            <sz val="10"/>
            <color indexed="9"/>
            <rFont val="Verdana"/>
            <family val="2"/>
          </rPr>
          <t>Synonym: rallydriver</t>
        </r>
      </text>
    </comment>
    <comment ref="B37" authorId="0">
      <text>
        <r>
          <rPr>
            <b/>
            <sz val="10"/>
            <color indexed="9"/>
            <rFont val="Verdana"/>
            <family val="2"/>
          </rPr>
          <t>Synonym: Marko</t>
        </r>
      </text>
    </comment>
    <comment ref="B38" authorId="0">
      <text>
        <r>
          <rPr>
            <b/>
            <sz val="10"/>
            <color indexed="9"/>
            <rFont val="Verdana"/>
            <family val="2"/>
          </rPr>
          <t xml:space="preserve">Synonym: siRSlotAlot  </t>
        </r>
      </text>
    </comment>
    <comment ref="B39" authorId="0">
      <text>
        <r>
          <rPr>
            <b/>
            <sz val="10"/>
            <color indexed="9"/>
            <rFont val="Verdana"/>
            <family val="2"/>
          </rPr>
          <t>Synonym: must1</t>
        </r>
      </text>
    </comment>
    <comment ref="B40" authorId="0">
      <text>
        <r>
          <rPr>
            <b/>
            <sz val="10"/>
            <color indexed="9"/>
            <rFont val="Verdana"/>
            <family val="2"/>
          </rPr>
          <t>Synonym: Hans Herrmann</t>
        </r>
      </text>
    </comment>
    <comment ref="B41" authorId="0">
      <text>
        <r>
          <rPr>
            <b/>
            <sz val="10"/>
            <color indexed="9"/>
            <rFont val="Verdana"/>
            <family val="2"/>
          </rPr>
          <t>Synonym: ksv</t>
        </r>
      </text>
    </comment>
    <comment ref="B42" authorId="0">
      <text>
        <r>
          <rPr>
            <b/>
            <sz val="10"/>
            <color indexed="9"/>
            <rFont val="Verdana"/>
            <family val="2"/>
          </rPr>
          <t>Synonym: feili95</t>
        </r>
      </text>
    </comment>
    <comment ref="B44" authorId="0">
      <text>
        <r>
          <rPr>
            <b/>
            <sz val="10"/>
            <color indexed="9"/>
            <rFont val="Verdana"/>
            <family val="2"/>
          </rPr>
          <t>Synonym: frankydean</t>
        </r>
      </text>
    </comment>
    <comment ref="B45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B46" authorId="0">
      <text>
        <r>
          <rPr>
            <b/>
            <sz val="10"/>
            <color indexed="9"/>
            <rFont val="Verdana"/>
            <family val="2"/>
          </rPr>
          <t>Synonym: c4-Fan</t>
        </r>
      </text>
    </comment>
    <comment ref="B48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B49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B50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B51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B52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K3" authorId="0">
      <text>
        <r>
          <rPr>
            <b/>
            <sz val="10"/>
            <color indexed="9"/>
            <rFont val="Verdana"/>
            <family val="2"/>
          </rPr>
          <t>Synonym: slotangels</t>
        </r>
      </text>
    </comment>
    <comment ref="K4" authorId="0">
      <text>
        <r>
          <rPr>
            <b/>
            <sz val="10"/>
            <color indexed="9"/>
            <rFont val="Verdana"/>
            <family val="2"/>
          </rPr>
          <t>Synonym: KDF</t>
        </r>
      </text>
    </comment>
    <comment ref="K5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K6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K7" authorId="0">
      <text>
        <r>
          <rPr>
            <b/>
            <sz val="10"/>
            <color indexed="9"/>
            <rFont val="Verdana"/>
            <family val="2"/>
          </rPr>
          <t xml:space="preserve">Synonym:loebe 52 </t>
        </r>
      </text>
    </comment>
    <comment ref="K8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K9" authorId="0">
      <text>
        <r>
          <rPr>
            <b/>
            <sz val="10"/>
            <color indexed="9"/>
            <rFont val="Verdana"/>
            <family val="2"/>
          </rPr>
          <t>Synonym: mustang69</t>
        </r>
      </text>
    </comment>
    <comment ref="K10" authorId="0">
      <text>
        <r>
          <rPr>
            <b/>
            <sz val="10"/>
            <color indexed="9"/>
            <rFont val="Verdana"/>
            <family val="2"/>
          </rPr>
          <t xml:space="preserve">Synonym: Sloterix  </t>
        </r>
      </text>
    </comment>
    <comment ref="K11" authorId="0">
      <text>
        <r>
          <rPr>
            <b/>
            <sz val="10"/>
            <color indexed="9"/>
            <rFont val="Verdana"/>
            <family val="2"/>
          </rPr>
          <t>Synonym: FRITZtheCAT</t>
        </r>
      </text>
    </comment>
    <comment ref="K12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K13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K14" authorId="0">
      <text>
        <r>
          <rPr>
            <b/>
            <sz val="10"/>
            <color indexed="9"/>
            <rFont val="Verdana"/>
            <family val="2"/>
          </rPr>
          <t>Synonym: LeighAdams</t>
        </r>
      </text>
    </comment>
    <comment ref="K15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K16" authorId="0">
      <text>
        <r>
          <rPr>
            <b/>
            <sz val="10"/>
            <color indexed="9"/>
            <rFont val="Verdana"/>
            <family val="2"/>
          </rPr>
          <t>Synonym: AdmiralNT</t>
        </r>
      </text>
    </comment>
    <comment ref="K17" authorId="0">
      <text>
        <r>
          <rPr>
            <b/>
            <sz val="10"/>
            <color indexed="9"/>
            <rFont val="Verdana"/>
            <family val="2"/>
          </rPr>
          <t>Synonym: pezi107</t>
        </r>
      </text>
    </comment>
    <comment ref="K18" authorId="0">
      <text>
        <r>
          <rPr>
            <b/>
            <sz val="10"/>
            <color indexed="9"/>
            <rFont val="Verdana"/>
            <family val="2"/>
          </rPr>
          <t>Synonym: christian</t>
        </r>
      </text>
    </comment>
    <comment ref="K19" authorId="0">
      <text>
        <r>
          <rPr>
            <b/>
            <sz val="10"/>
            <color indexed="9"/>
            <rFont val="Verdana"/>
            <family val="2"/>
          </rPr>
          <t>Synonym: HeinzWien</t>
        </r>
      </text>
    </comment>
    <comment ref="K20" authorId="0">
      <text>
        <r>
          <rPr>
            <b/>
            <sz val="10"/>
            <color indexed="9"/>
            <rFont val="Verdana"/>
            <family val="2"/>
          </rPr>
          <t>Synonym: Red Bull-Racer</t>
        </r>
      </text>
    </comment>
    <comment ref="K21" authorId="0">
      <text>
        <r>
          <rPr>
            <b/>
            <sz val="10"/>
            <color indexed="9"/>
            <rFont val="Verdana"/>
            <family val="2"/>
          </rPr>
          <t>Synonym: CHARLY</t>
        </r>
      </text>
    </comment>
    <comment ref="K23" authorId="0">
      <text>
        <r>
          <rPr>
            <b/>
            <sz val="10"/>
            <color indexed="9"/>
            <rFont val="Verdana"/>
            <family val="2"/>
          </rPr>
          <t>Synonym: brainstorm</t>
        </r>
      </text>
    </comment>
    <comment ref="K24" authorId="0">
      <text>
        <r>
          <rPr>
            <b/>
            <sz val="10"/>
            <color indexed="9"/>
            <rFont val="Verdana"/>
            <family val="2"/>
          </rPr>
          <t>Synonym: SteveO</t>
        </r>
      </text>
    </comment>
    <comment ref="K25" authorId="0">
      <text>
        <r>
          <rPr>
            <b/>
            <sz val="10"/>
            <color indexed="9"/>
            <rFont val="Verdana"/>
            <family val="2"/>
          </rPr>
          <t>Synonym: ing</t>
        </r>
      </text>
    </comment>
    <comment ref="K29" authorId="0">
      <text>
        <r>
          <rPr>
            <b/>
            <sz val="10"/>
            <color indexed="9"/>
            <rFont val="Verdana"/>
            <family val="2"/>
          </rPr>
          <t>Synonym: Dr. Ninco</t>
        </r>
      </text>
    </comment>
    <comment ref="K30" authorId="0">
      <text>
        <r>
          <rPr>
            <b/>
            <sz val="10"/>
            <color indexed="9"/>
            <rFont val="Verdana"/>
            <family val="2"/>
          </rPr>
          <t>Synonym: norbschi</t>
        </r>
      </text>
    </comment>
    <comment ref="K32" authorId="0">
      <text>
        <r>
          <rPr>
            <b/>
            <sz val="10"/>
            <color indexed="9"/>
            <rFont val="Verdana"/>
            <family val="2"/>
          </rPr>
          <t>Synonym: fredy</t>
        </r>
      </text>
    </comment>
    <comment ref="K33" authorId="0">
      <text>
        <r>
          <rPr>
            <b/>
            <sz val="10"/>
            <color indexed="9"/>
            <rFont val="Verdana"/>
            <family val="2"/>
          </rPr>
          <t>Synonym: Jim Hunt Magazine</t>
        </r>
      </text>
    </comment>
    <comment ref="K34" authorId="0">
      <text>
        <r>
          <rPr>
            <b/>
            <sz val="10"/>
            <color indexed="9"/>
            <rFont val="Verdana"/>
            <family val="2"/>
          </rPr>
          <t>Synonym: Zwerg</t>
        </r>
      </text>
    </comment>
    <comment ref="K35" authorId="0">
      <text>
        <r>
          <rPr>
            <b/>
            <sz val="10"/>
            <color indexed="9"/>
            <rFont val="Verdana"/>
            <family val="2"/>
          </rPr>
          <t>Synonym: guenite</t>
        </r>
      </text>
    </comment>
    <comment ref="K36" authorId="0">
      <text>
        <r>
          <rPr>
            <b/>
            <sz val="10"/>
            <color indexed="9"/>
            <rFont val="Verdana"/>
            <family val="2"/>
          </rPr>
          <t>Synonym: rallydriver</t>
        </r>
      </text>
    </comment>
    <comment ref="K37" authorId="0">
      <text>
        <r>
          <rPr>
            <b/>
            <sz val="10"/>
            <color indexed="9"/>
            <rFont val="Verdana"/>
            <family val="2"/>
          </rPr>
          <t>Synonym: Marko</t>
        </r>
      </text>
    </comment>
    <comment ref="K38" authorId="0">
      <text>
        <r>
          <rPr>
            <b/>
            <sz val="10"/>
            <color indexed="9"/>
            <rFont val="Verdana"/>
            <family val="2"/>
          </rPr>
          <t xml:space="preserve">Synonym: siRSlotAlot  </t>
        </r>
      </text>
    </comment>
    <comment ref="K39" authorId="0">
      <text>
        <r>
          <rPr>
            <b/>
            <sz val="10"/>
            <color indexed="9"/>
            <rFont val="Verdana"/>
            <family val="2"/>
          </rPr>
          <t>Synonym: must1</t>
        </r>
      </text>
    </comment>
    <comment ref="K40" authorId="0">
      <text>
        <r>
          <rPr>
            <b/>
            <sz val="10"/>
            <color indexed="9"/>
            <rFont val="Verdana"/>
            <family val="2"/>
          </rPr>
          <t>Synonym: Hans Herrmann</t>
        </r>
      </text>
    </comment>
    <comment ref="K41" authorId="0">
      <text>
        <r>
          <rPr>
            <b/>
            <sz val="10"/>
            <color indexed="9"/>
            <rFont val="Verdana"/>
            <family val="2"/>
          </rPr>
          <t>Synonym: ksv</t>
        </r>
      </text>
    </comment>
    <comment ref="K42" authorId="0">
      <text>
        <r>
          <rPr>
            <b/>
            <sz val="10"/>
            <color indexed="9"/>
            <rFont val="Verdana"/>
            <family val="2"/>
          </rPr>
          <t>Synonym: feili95</t>
        </r>
      </text>
    </comment>
    <comment ref="K44" authorId="0">
      <text>
        <r>
          <rPr>
            <b/>
            <sz val="10"/>
            <color indexed="9"/>
            <rFont val="Verdana"/>
            <family val="2"/>
          </rPr>
          <t>Synonym: frankydean</t>
        </r>
      </text>
    </comment>
    <comment ref="K45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K46" authorId="0">
      <text>
        <r>
          <rPr>
            <b/>
            <sz val="10"/>
            <color indexed="9"/>
            <rFont val="Verdana"/>
            <family val="2"/>
          </rPr>
          <t>Synonym: c4-Fan</t>
        </r>
      </text>
    </comment>
    <comment ref="K48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K49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K50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K51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K52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W3" authorId="0">
      <text>
        <r>
          <rPr>
            <b/>
            <sz val="10"/>
            <color indexed="9"/>
            <rFont val="Verdana"/>
            <family val="2"/>
          </rPr>
          <t>Synonym: slotangels</t>
        </r>
      </text>
    </comment>
    <comment ref="W4" authorId="0">
      <text>
        <r>
          <rPr>
            <b/>
            <sz val="10"/>
            <color indexed="9"/>
            <rFont val="Verdana"/>
            <family val="2"/>
          </rPr>
          <t>Synonym: KDF</t>
        </r>
      </text>
    </comment>
    <comment ref="W5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W6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W7" authorId="0">
      <text>
        <r>
          <rPr>
            <b/>
            <sz val="10"/>
            <color indexed="9"/>
            <rFont val="Verdana"/>
            <family val="2"/>
          </rPr>
          <t xml:space="preserve">Synonym:loebe 52 </t>
        </r>
      </text>
    </comment>
    <comment ref="W8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W9" authorId="0">
      <text>
        <r>
          <rPr>
            <b/>
            <sz val="10"/>
            <color indexed="9"/>
            <rFont val="Verdana"/>
            <family val="2"/>
          </rPr>
          <t>Synonym: mustang69</t>
        </r>
      </text>
    </comment>
    <comment ref="W10" authorId="0">
      <text>
        <r>
          <rPr>
            <b/>
            <sz val="10"/>
            <color indexed="9"/>
            <rFont val="Verdana"/>
            <family val="2"/>
          </rPr>
          <t xml:space="preserve">Synonym: Sloterix  </t>
        </r>
      </text>
    </comment>
    <comment ref="W11" authorId="0">
      <text>
        <r>
          <rPr>
            <b/>
            <sz val="10"/>
            <color indexed="9"/>
            <rFont val="Verdana"/>
            <family val="2"/>
          </rPr>
          <t>Synonym: FRITZtheCAT</t>
        </r>
      </text>
    </comment>
    <comment ref="W12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W13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W14" authorId="0">
      <text>
        <r>
          <rPr>
            <b/>
            <sz val="10"/>
            <color indexed="9"/>
            <rFont val="Verdana"/>
            <family val="2"/>
          </rPr>
          <t>Synonym: LeighAdams</t>
        </r>
      </text>
    </comment>
    <comment ref="W16" authorId="0">
      <text>
        <r>
          <rPr>
            <b/>
            <sz val="10"/>
            <color indexed="9"/>
            <rFont val="Verdana"/>
            <family val="2"/>
          </rPr>
          <t>Synonym: AdmiralNT</t>
        </r>
      </text>
    </comment>
    <comment ref="W17" authorId="0">
      <text>
        <r>
          <rPr>
            <b/>
            <sz val="10"/>
            <color indexed="9"/>
            <rFont val="Verdana"/>
            <family val="2"/>
          </rPr>
          <t>Synonym: pezi107</t>
        </r>
      </text>
    </comment>
    <comment ref="W18" authorId="0">
      <text>
        <r>
          <rPr>
            <b/>
            <sz val="10"/>
            <color indexed="9"/>
            <rFont val="Verdana"/>
            <family val="2"/>
          </rPr>
          <t>Synonym: christian</t>
        </r>
      </text>
    </comment>
    <comment ref="W19" authorId="0">
      <text>
        <r>
          <rPr>
            <b/>
            <sz val="10"/>
            <color indexed="9"/>
            <rFont val="Verdana"/>
            <family val="2"/>
          </rPr>
          <t>Synonym: HeinzWien</t>
        </r>
      </text>
    </comment>
    <comment ref="W20" authorId="0">
      <text>
        <r>
          <rPr>
            <b/>
            <sz val="10"/>
            <color indexed="9"/>
            <rFont val="Verdana"/>
            <family val="2"/>
          </rPr>
          <t>Synonym: Red Bull-Racer</t>
        </r>
      </text>
    </comment>
    <comment ref="W21" authorId="0">
      <text>
        <r>
          <rPr>
            <b/>
            <sz val="10"/>
            <color indexed="9"/>
            <rFont val="Verdana"/>
            <family val="2"/>
          </rPr>
          <t>Synonym: CHARLY</t>
        </r>
      </text>
    </comment>
    <comment ref="W23" authorId="0">
      <text>
        <r>
          <rPr>
            <b/>
            <sz val="10"/>
            <color indexed="9"/>
            <rFont val="Verdana"/>
            <family val="2"/>
          </rPr>
          <t>Synonym: brainstorm</t>
        </r>
      </text>
    </comment>
    <comment ref="W24" authorId="0">
      <text>
        <r>
          <rPr>
            <b/>
            <sz val="10"/>
            <color indexed="9"/>
            <rFont val="Verdana"/>
            <family val="2"/>
          </rPr>
          <t>Synonym: SteveO</t>
        </r>
      </text>
    </comment>
    <comment ref="W25" authorId="0">
      <text>
        <r>
          <rPr>
            <b/>
            <sz val="10"/>
            <color indexed="9"/>
            <rFont val="Verdana"/>
            <family val="2"/>
          </rPr>
          <t>Synonym: ing</t>
        </r>
      </text>
    </comment>
    <comment ref="W29" authorId="0">
      <text>
        <r>
          <rPr>
            <b/>
            <sz val="10"/>
            <color indexed="9"/>
            <rFont val="Verdana"/>
            <family val="2"/>
          </rPr>
          <t>Synonym: Dr. Ninco</t>
        </r>
      </text>
    </comment>
    <comment ref="W30" authorId="0">
      <text>
        <r>
          <rPr>
            <b/>
            <sz val="10"/>
            <color indexed="9"/>
            <rFont val="Verdana"/>
            <family val="2"/>
          </rPr>
          <t>Synonym: norbschi</t>
        </r>
      </text>
    </comment>
    <comment ref="W32" authorId="0">
      <text>
        <r>
          <rPr>
            <b/>
            <sz val="10"/>
            <color indexed="9"/>
            <rFont val="Verdana"/>
            <family val="2"/>
          </rPr>
          <t>Synonym: fredy</t>
        </r>
      </text>
    </comment>
    <comment ref="W33" authorId="0">
      <text>
        <r>
          <rPr>
            <b/>
            <sz val="10"/>
            <color indexed="9"/>
            <rFont val="Verdana"/>
            <family val="2"/>
          </rPr>
          <t>Synonym: Jim Hunt Magazine</t>
        </r>
      </text>
    </comment>
    <comment ref="W34" authorId="0">
      <text>
        <r>
          <rPr>
            <b/>
            <sz val="10"/>
            <color indexed="9"/>
            <rFont val="Verdana"/>
            <family val="2"/>
          </rPr>
          <t>Synonym: Zwerg</t>
        </r>
      </text>
    </comment>
    <comment ref="W35" authorId="0">
      <text>
        <r>
          <rPr>
            <b/>
            <sz val="10"/>
            <color indexed="9"/>
            <rFont val="Verdana"/>
            <family val="2"/>
          </rPr>
          <t>Synonym: guenite</t>
        </r>
      </text>
    </comment>
    <comment ref="W36" authorId="0">
      <text>
        <r>
          <rPr>
            <b/>
            <sz val="10"/>
            <color indexed="9"/>
            <rFont val="Verdana"/>
            <family val="2"/>
          </rPr>
          <t>Synonym: rallydriver</t>
        </r>
      </text>
    </comment>
    <comment ref="W37" authorId="0">
      <text>
        <r>
          <rPr>
            <b/>
            <sz val="10"/>
            <color indexed="9"/>
            <rFont val="Verdana"/>
            <family val="2"/>
          </rPr>
          <t>Synonym: Marko</t>
        </r>
      </text>
    </comment>
    <comment ref="W38" authorId="0">
      <text>
        <r>
          <rPr>
            <b/>
            <sz val="10"/>
            <color indexed="9"/>
            <rFont val="Verdana"/>
            <family val="2"/>
          </rPr>
          <t xml:space="preserve">Synonym: siRSlotAlot  </t>
        </r>
      </text>
    </comment>
    <comment ref="W39" authorId="0">
      <text>
        <r>
          <rPr>
            <b/>
            <sz val="10"/>
            <color indexed="9"/>
            <rFont val="Verdana"/>
            <family val="2"/>
          </rPr>
          <t>Synonym: must1</t>
        </r>
      </text>
    </comment>
    <comment ref="W40" authorId="0">
      <text>
        <r>
          <rPr>
            <b/>
            <sz val="10"/>
            <color indexed="9"/>
            <rFont val="Verdana"/>
            <family val="2"/>
          </rPr>
          <t>Synonym: Hans Herrmann</t>
        </r>
      </text>
    </comment>
    <comment ref="W41" authorId="0">
      <text>
        <r>
          <rPr>
            <b/>
            <sz val="10"/>
            <color indexed="9"/>
            <rFont val="Verdana"/>
            <family val="2"/>
          </rPr>
          <t>Synonym: ksv</t>
        </r>
      </text>
    </comment>
    <comment ref="W42" authorId="0">
      <text>
        <r>
          <rPr>
            <b/>
            <sz val="10"/>
            <color indexed="9"/>
            <rFont val="Verdana"/>
            <family val="2"/>
          </rPr>
          <t>Synonym: feili95</t>
        </r>
      </text>
    </comment>
    <comment ref="W44" authorId="0">
      <text>
        <r>
          <rPr>
            <b/>
            <sz val="10"/>
            <color indexed="9"/>
            <rFont val="Verdana"/>
            <family val="2"/>
          </rPr>
          <t>Synonym: frankydean</t>
        </r>
      </text>
    </comment>
    <comment ref="W45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W46" authorId="0">
      <text>
        <r>
          <rPr>
            <b/>
            <sz val="10"/>
            <color indexed="9"/>
            <rFont val="Verdana"/>
            <family val="2"/>
          </rPr>
          <t>Synonym: c4-Fan</t>
        </r>
      </text>
    </comment>
    <comment ref="W48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W49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W50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W51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W52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W15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D15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K15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</commentList>
</comments>
</file>

<file path=xl/comments2.xml><?xml version="1.0" encoding="utf-8"?>
<comments xmlns="http://schemas.openxmlformats.org/spreadsheetml/2006/main">
  <authors>
    <author>atw11ur1</author>
  </authors>
  <commentList>
    <comment ref="C3" authorId="0">
      <text>
        <r>
          <rPr>
            <b/>
            <sz val="10"/>
            <color indexed="9"/>
            <rFont val="Verdana"/>
            <family val="2"/>
          </rPr>
          <t>Synonym: slotangels</t>
        </r>
      </text>
    </comment>
    <comment ref="C4" authorId="0">
      <text>
        <r>
          <rPr>
            <b/>
            <sz val="10"/>
            <color indexed="9"/>
            <rFont val="Verdana"/>
            <family val="2"/>
          </rPr>
          <t>Synonym: KDF</t>
        </r>
      </text>
    </comment>
    <comment ref="C5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6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7" authorId="0">
      <text>
        <r>
          <rPr>
            <b/>
            <sz val="10"/>
            <color indexed="9"/>
            <rFont val="Verdana"/>
            <family val="2"/>
          </rPr>
          <t xml:space="preserve">Synonym:loebe 52 </t>
        </r>
      </text>
    </comment>
    <comment ref="C8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9" authorId="0">
      <text>
        <r>
          <rPr>
            <b/>
            <sz val="10"/>
            <color indexed="9"/>
            <rFont val="Verdana"/>
            <family val="2"/>
          </rPr>
          <t>Synonym: mustang69</t>
        </r>
      </text>
    </comment>
    <comment ref="C10" authorId="0">
      <text>
        <r>
          <rPr>
            <b/>
            <sz val="10"/>
            <color indexed="9"/>
            <rFont val="Verdana"/>
            <family val="2"/>
          </rPr>
          <t xml:space="preserve">Synonym: Sloterix  </t>
        </r>
      </text>
    </comment>
    <comment ref="C11" authorId="0">
      <text>
        <r>
          <rPr>
            <b/>
            <sz val="10"/>
            <color indexed="9"/>
            <rFont val="Verdana"/>
            <family val="2"/>
          </rPr>
          <t>Synonym: FRITZtheCAT</t>
        </r>
      </text>
    </comment>
    <comment ref="C12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13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14" authorId="0">
      <text>
        <r>
          <rPr>
            <b/>
            <sz val="10"/>
            <color indexed="9"/>
            <rFont val="Verdana"/>
            <family val="2"/>
          </rPr>
          <t>Synonym: LeighAdams</t>
        </r>
      </text>
    </comment>
    <comment ref="C15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100" authorId="0">
      <text>
        <r>
          <rPr>
            <b/>
            <sz val="10"/>
            <color indexed="9"/>
            <rFont val="Verdana"/>
            <family val="2"/>
          </rPr>
          <t>Synonym: AdmiralNT</t>
        </r>
      </text>
    </comment>
    <comment ref="C101" authorId="0">
      <text>
        <r>
          <rPr>
            <b/>
            <sz val="10"/>
            <color indexed="9"/>
            <rFont val="Verdana"/>
            <family val="2"/>
          </rPr>
          <t>Synonym: pezi107</t>
        </r>
      </text>
    </comment>
    <comment ref="C102" authorId="0">
      <text>
        <r>
          <rPr>
            <b/>
            <sz val="10"/>
            <color indexed="9"/>
            <rFont val="Verdana"/>
            <family val="2"/>
          </rPr>
          <t>Synonym: christian</t>
        </r>
      </text>
    </comment>
    <comment ref="C103" authorId="0">
      <text>
        <r>
          <rPr>
            <b/>
            <sz val="10"/>
            <color indexed="9"/>
            <rFont val="Verdana"/>
            <family val="2"/>
          </rPr>
          <t>Synonym: HeinzWien</t>
        </r>
      </text>
    </comment>
    <comment ref="C104" authorId="0">
      <text>
        <r>
          <rPr>
            <b/>
            <sz val="10"/>
            <color indexed="9"/>
            <rFont val="Verdana"/>
            <family val="2"/>
          </rPr>
          <t>Synonym: Red Bull-Racer</t>
        </r>
      </text>
    </comment>
    <comment ref="C105" authorId="0">
      <text>
        <r>
          <rPr>
            <b/>
            <sz val="10"/>
            <color indexed="9"/>
            <rFont val="Verdana"/>
            <family val="2"/>
          </rPr>
          <t>Synonym: CHARLY</t>
        </r>
      </text>
    </comment>
    <comment ref="C107" authorId="0">
      <text>
        <r>
          <rPr>
            <b/>
            <sz val="10"/>
            <color indexed="9"/>
            <rFont val="Verdana"/>
            <family val="2"/>
          </rPr>
          <t>Synonym: brainstorm</t>
        </r>
      </text>
    </comment>
    <comment ref="C108" authorId="0">
      <text>
        <r>
          <rPr>
            <b/>
            <sz val="10"/>
            <color indexed="9"/>
            <rFont val="Verdana"/>
            <family val="2"/>
          </rPr>
          <t>Synonym: SteveO</t>
        </r>
      </text>
    </comment>
    <comment ref="C109" authorId="0">
      <text>
        <r>
          <rPr>
            <b/>
            <sz val="10"/>
            <color indexed="9"/>
            <rFont val="Verdana"/>
            <family val="2"/>
          </rPr>
          <t>Synonym: ing</t>
        </r>
      </text>
    </comment>
    <comment ref="C113" authorId="0">
      <text>
        <r>
          <rPr>
            <b/>
            <sz val="10"/>
            <color indexed="9"/>
            <rFont val="Verdana"/>
            <family val="2"/>
          </rPr>
          <t>Synonym: Dr. Ninco</t>
        </r>
      </text>
    </comment>
    <comment ref="C114" authorId="0">
      <text>
        <r>
          <rPr>
            <b/>
            <sz val="10"/>
            <color indexed="9"/>
            <rFont val="Verdana"/>
            <family val="2"/>
          </rPr>
          <t>Synonym: norbschi</t>
        </r>
      </text>
    </comment>
    <comment ref="C116" authorId="0">
      <text>
        <r>
          <rPr>
            <b/>
            <sz val="10"/>
            <color indexed="9"/>
            <rFont val="Verdana"/>
            <family val="2"/>
          </rPr>
          <t>Synonym: fredy</t>
        </r>
      </text>
    </comment>
    <comment ref="C117" authorId="0">
      <text>
        <r>
          <rPr>
            <b/>
            <sz val="10"/>
            <color indexed="9"/>
            <rFont val="Verdana"/>
            <family val="2"/>
          </rPr>
          <t>Synonym: Jim Hunt Magazine</t>
        </r>
      </text>
    </comment>
    <comment ref="C118" authorId="0">
      <text>
        <r>
          <rPr>
            <b/>
            <sz val="10"/>
            <color indexed="9"/>
            <rFont val="Verdana"/>
            <family val="2"/>
          </rPr>
          <t>Synonym: Zwerg</t>
        </r>
      </text>
    </comment>
    <comment ref="C119" authorId="0">
      <text>
        <r>
          <rPr>
            <b/>
            <sz val="10"/>
            <color indexed="9"/>
            <rFont val="Verdana"/>
            <family val="2"/>
          </rPr>
          <t>Synonym: guenite</t>
        </r>
      </text>
    </comment>
    <comment ref="C120" authorId="0">
      <text>
        <r>
          <rPr>
            <b/>
            <sz val="10"/>
            <color indexed="9"/>
            <rFont val="Verdana"/>
            <family val="2"/>
          </rPr>
          <t>Synonym: rallydriver</t>
        </r>
      </text>
    </comment>
    <comment ref="C121" authorId="0">
      <text>
        <r>
          <rPr>
            <b/>
            <sz val="10"/>
            <color indexed="9"/>
            <rFont val="Verdana"/>
            <family val="2"/>
          </rPr>
          <t>Synonym: Marko</t>
        </r>
      </text>
    </comment>
    <comment ref="C122" authorId="0">
      <text>
        <r>
          <rPr>
            <b/>
            <sz val="10"/>
            <color indexed="9"/>
            <rFont val="Verdana"/>
            <family val="2"/>
          </rPr>
          <t xml:space="preserve">Synonym: siRSlotAlot  </t>
        </r>
      </text>
    </comment>
    <comment ref="C123" authorId="0">
      <text>
        <r>
          <rPr>
            <b/>
            <sz val="10"/>
            <color indexed="9"/>
            <rFont val="Verdana"/>
            <family val="2"/>
          </rPr>
          <t>Synonym: must1</t>
        </r>
      </text>
    </comment>
    <comment ref="C124" authorId="0">
      <text>
        <r>
          <rPr>
            <b/>
            <sz val="10"/>
            <color indexed="9"/>
            <rFont val="Verdana"/>
            <family val="2"/>
          </rPr>
          <t>Synonym: Hans Herrmann</t>
        </r>
      </text>
    </comment>
    <comment ref="C125" authorId="0">
      <text>
        <r>
          <rPr>
            <b/>
            <sz val="10"/>
            <color indexed="9"/>
            <rFont val="Verdana"/>
            <family val="2"/>
          </rPr>
          <t>Synonym: ksv</t>
        </r>
      </text>
    </comment>
    <comment ref="C126" authorId="0">
      <text>
        <r>
          <rPr>
            <b/>
            <sz val="10"/>
            <color indexed="9"/>
            <rFont val="Verdana"/>
            <family val="2"/>
          </rPr>
          <t>Synonym: feili95</t>
        </r>
      </text>
    </comment>
    <comment ref="C128" authorId="0">
      <text>
        <r>
          <rPr>
            <b/>
            <sz val="10"/>
            <color indexed="9"/>
            <rFont val="Verdana"/>
            <family val="2"/>
          </rPr>
          <t>Synonym: frankydean</t>
        </r>
      </text>
    </comment>
    <comment ref="C129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130" authorId="0">
      <text>
        <r>
          <rPr>
            <b/>
            <sz val="10"/>
            <color indexed="9"/>
            <rFont val="Verdana"/>
            <family val="2"/>
          </rPr>
          <t>Synonym: c4-Fan</t>
        </r>
      </text>
    </comment>
    <comment ref="C132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133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134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135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136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</commentList>
</comments>
</file>

<file path=xl/comments3.xml><?xml version="1.0" encoding="utf-8"?>
<comments xmlns="http://schemas.openxmlformats.org/spreadsheetml/2006/main">
  <authors>
    <author>atw11ur1</author>
  </authors>
  <commentList>
    <comment ref="C7" authorId="0">
      <text>
        <r>
          <rPr>
            <b/>
            <sz val="10"/>
            <color indexed="9"/>
            <rFont val="Verdana"/>
            <family val="2"/>
          </rPr>
          <t>Synonym: slotangels</t>
        </r>
      </text>
    </comment>
    <comment ref="C8" authorId="0">
      <text>
        <r>
          <rPr>
            <b/>
            <sz val="10"/>
            <color indexed="9"/>
            <rFont val="Verdana"/>
            <family val="2"/>
          </rPr>
          <t>Synonym: KDF</t>
        </r>
      </text>
    </comment>
    <comment ref="C9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10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11" authorId="0">
      <text>
        <r>
          <rPr>
            <b/>
            <sz val="10"/>
            <color indexed="9"/>
            <rFont val="Verdana"/>
            <family val="2"/>
          </rPr>
          <t xml:space="preserve">Synonym:loebe 52 </t>
        </r>
      </text>
    </comment>
    <comment ref="C12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13" authorId="0">
      <text>
        <r>
          <rPr>
            <b/>
            <sz val="10"/>
            <color indexed="9"/>
            <rFont val="Verdana"/>
            <family val="2"/>
          </rPr>
          <t>Synonym: mustang69</t>
        </r>
      </text>
    </comment>
    <comment ref="C14" authorId="0">
      <text>
        <r>
          <rPr>
            <b/>
            <sz val="10"/>
            <color indexed="9"/>
            <rFont val="Verdana"/>
            <family val="2"/>
          </rPr>
          <t xml:space="preserve">Synonym: Sloterix  </t>
        </r>
      </text>
    </comment>
    <comment ref="C15" authorId="0">
      <text>
        <r>
          <rPr>
            <b/>
            <sz val="10"/>
            <color indexed="9"/>
            <rFont val="Verdana"/>
            <family val="2"/>
          </rPr>
          <t>Synonym: FRITZtheCAT</t>
        </r>
      </text>
    </comment>
    <comment ref="C16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17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18" authorId="0">
      <text>
        <r>
          <rPr>
            <b/>
            <sz val="10"/>
            <color indexed="9"/>
            <rFont val="Verdana"/>
            <family val="2"/>
          </rPr>
          <t>Synonym: LeighAdams</t>
        </r>
      </text>
    </comment>
    <comment ref="C19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100" authorId="0">
      <text>
        <r>
          <rPr>
            <b/>
            <sz val="10"/>
            <color indexed="9"/>
            <rFont val="Verdana"/>
            <family val="2"/>
          </rPr>
          <t>Synonym: AdmiralNT</t>
        </r>
      </text>
    </comment>
    <comment ref="C101" authorId="0">
      <text>
        <r>
          <rPr>
            <b/>
            <sz val="10"/>
            <color indexed="9"/>
            <rFont val="Verdana"/>
            <family val="2"/>
          </rPr>
          <t>Synonym: pezi107</t>
        </r>
      </text>
    </comment>
    <comment ref="C102" authorId="0">
      <text>
        <r>
          <rPr>
            <b/>
            <sz val="10"/>
            <color indexed="9"/>
            <rFont val="Verdana"/>
            <family val="2"/>
          </rPr>
          <t>Synonym: christian</t>
        </r>
      </text>
    </comment>
    <comment ref="C103" authorId="0">
      <text>
        <r>
          <rPr>
            <b/>
            <sz val="10"/>
            <color indexed="9"/>
            <rFont val="Verdana"/>
            <family val="2"/>
          </rPr>
          <t>Synonym: HeinzWien</t>
        </r>
      </text>
    </comment>
    <comment ref="C104" authorId="0">
      <text>
        <r>
          <rPr>
            <b/>
            <sz val="10"/>
            <color indexed="9"/>
            <rFont val="Verdana"/>
            <family val="2"/>
          </rPr>
          <t>Synonym: Red Bull-Racer</t>
        </r>
      </text>
    </comment>
    <comment ref="C105" authorId="0">
      <text>
        <r>
          <rPr>
            <b/>
            <sz val="10"/>
            <color indexed="9"/>
            <rFont val="Verdana"/>
            <family val="2"/>
          </rPr>
          <t>Synonym: CHARLY</t>
        </r>
      </text>
    </comment>
    <comment ref="C107" authorId="0">
      <text>
        <r>
          <rPr>
            <b/>
            <sz val="10"/>
            <color indexed="9"/>
            <rFont val="Verdana"/>
            <family val="2"/>
          </rPr>
          <t>Synonym: brainstorm</t>
        </r>
      </text>
    </comment>
    <comment ref="C108" authorId="0">
      <text>
        <r>
          <rPr>
            <b/>
            <sz val="10"/>
            <color indexed="9"/>
            <rFont val="Verdana"/>
            <family val="2"/>
          </rPr>
          <t>Synonym: SteveO</t>
        </r>
      </text>
    </comment>
    <comment ref="C109" authorId="0">
      <text>
        <r>
          <rPr>
            <b/>
            <sz val="10"/>
            <color indexed="9"/>
            <rFont val="Verdana"/>
            <family val="2"/>
          </rPr>
          <t>Synonym: ing</t>
        </r>
      </text>
    </comment>
    <comment ref="C113" authorId="0">
      <text>
        <r>
          <rPr>
            <b/>
            <sz val="10"/>
            <color indexed="9"/>
            <rFont val="Verdana"/>
            <family val="2"/>
          </rPr>
          <t>Synonym: Dr. Ninco</t>
        </r>
      </text>
    </comment>
    <comment ref="C114" authorId="0">
      <text>
        <r>
          <rPr>
            <b/>
            <sz val="10"/>
            <color indexed="9"/>
            <rFont val="Verdana"/>
            <family val="2"/>
          </rPr>
          <t>Synonym: norbschi</t>
        </r>
      </text>
    </comment>
    <comment ref="C116" authorId="0">
      <text>
        <r>
          <rPr>
            <b/>
            <sz val="10"/>
            <color indexed="9"/>
            <rFont val="Verdana"/>
            <family val="2"/>
          </rPr>
          <t>Synonym: fredy</t>
        </r>
      </text>
    </comment>
    <comment ref="C117" authorId="0">
      <text>
        <r>
          <rPr>
            <b/>
            <sz val="10"/>
            <color indexed="9"/>
            <rFont val="Verdana"/>
            <family val="2"/>
          </rPr>
          <t>Synonym: Jim Hunt Magazine</t>
        </r>
      </text>
    </comment>
    <comment ref="C118" authorId="0">
      <text>
        <r>
          <rPr>
            <b/>
            <sz val="10"/>
            <color indexed="9"/>
            <rFont val="Verdana"/>
            <family val="2"/>
          </rPr>
          <t>Synonym: Zwerg</t>
        </r>
      </text>
    </comment>
    <comment ref="C119" authorId="0">
      <text>
        <r>
          <rPr>
            <b/>
            <sz val="10"/>
            <color indexed="9"/>
            <rFont val="Verdana"/>
            <family val="2"/>
          </rPr>
          <t>Synonym: guenite</t>
        </r>
      </text>
    </comment>
    <comment ref="C120" authorId="0">
      <text>
        <r>
          <rPr>
            <b/>
            <sz val="10"/>
            <color indexed="9"/>
            <rFont val="Verdana"/>
            <family val="2"/>
          </rPr>
          <t>Synonym: rallydriver</t>
        </r>
      </text>
    </comment>
    <comment ref="C121" authorId="0">
      <text>
        <r>
          <rPr>
            <b/>
            <sz val="10"/>
            <color indexed="9"/>
            <rFont val="Verdana"/>
            <family val="2"/>
          </rPr>
          <t>Synonym: Marko</t>
        </r>
      </text>
    </comment>
    <comment ref="C122" authorId="0">
      <text>
        <r>
          <rPr>
            <b/>
            <sz val="10"/>
            <color indexed="9"/>
            <rFont val="Verdana"/>
            <family val="2"/>
          </rPr>
          <t xml:space="preserve">Synonym: siRSlotAlot  </t>
        </r>
      </text>
    </comment>
    <comment ref="C123" authorId="0">
      <text>
        <r>
          <rPr>
            <b/>
            <sz val="10"/>
            <color indexed="9"/>
            <rFont val="Verdana"/>
            <family val="2"/>
          </rPr>
          <t>Synonym: must1</t>
        </r>
      </text>
    </comment>
    <comment ref="C124" authorId="0">
      <text>
        <r>
          <rPr>
            <b/>
            <sz val="10"/>
            <color indexed="9"/>
            <rFont val="Verdana"/>
            <family val="2"/>
          </rPr>
          <t>Synonym: Hans Herrmann</t>
        </r>
      </text>
    </comment>
    <comment ref="C125" authorId="0">
      <text>
        <r>
          <rPr>
            <b/>
            <sz val="10"/>
            <color indexed="9"/>
            <rFont val="Verdana"/>
            <family val="2"/>
          </rPr>
          <t>Synonym: ksv</t>
        </r>
      </text>
    </comment>
    <comment ref="C126" authorId="0">
      <text>
        <r>
          <rPr>
            <b/>
            <sz val="10"/>
            <color indexed="9"/>
            <rFont val="Verdana"/>
            <family val="2"/>
          </rPr>
          <t>Synonym: feili95</t>
        </r>
      </text>
    </comment>
    <comment ref="C128" authorId="0">
      <text>
        <r>
          <rPr>
            <b/>
            <sz val="10"/>
            <color indexed="9"/>
            <rFont val="Verdana"/>
            <family val="2"/>
          </rPr>
          <t>Synonym: frankydean</t>
        </r>
      </text>
    </comment>
    <comment ref="C129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130" authorId="0">
      <text>
        <r>
          <rPr>
            <b/>
            <sz val="10"/>
            <color indexed="9"/>
            <rFont val="Verdana"/>
            <family val="2"/>
          </rPr>
          <t>Synonym: c4-Fan</t>
        </r>
      </text>
    </comment>
    <comment ref="C132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133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134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135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136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22" authorId="0">
      <text>
        <r>
          <rPr>
            <b/>
            <sz val="10"/>
            <color indexed="9"/>
            <rFont val="Verdana"/>
            <family val="2"/>
          </rPr>
          <t>Synonym: slotangels</t>
        </r>
      </text>
    </comment>
  </commentList>
</comments>
</file>

<file path=xl/comments4.xml><?xml version="1.0" encoding="utf-8"?>
<comments xmlns="http://schemas.openxmlformats.org/spreadsheetml/2006/main">
  <authors>
    <author>atw11ur1</author>
  </authors>
  <commentList>
    <comment ref="C7" authorId="0">
      <text>
        <r>
          <rPr>
            <b/>
            <sz val="10"/>
            <color indexed="9"/>
            <rFont val="Verdana"/>
            <family val="2"/>
          </rPr>
          <t>Synonym: slotangels</t>
        </r>
      </text>
    </comment>
    <comment ref="C8" authorId="0">
      <text>
        <r>
          <rPr>
            <b/>
            <sz val="10"/>
            <color indexed="9"/>
            <rFont val="Verdana"/>
            <family val="2"/>
          </rPr>
          <t>Synonym: KDF</t>
        </r>
      </text>
    </comment>
    <comment ref="C9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10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11" authorId="0">
      <text>
        <r>
          <rPr>
            <b/>
            <sz val="10"/>
            <color indexed="9"/>
            <rFont val="Verdana"/>
            <family val="2"/>
          </rPr>
          <t xml:space="preserve">Synonym:loebe 52 </t>
        </r>
      </text>
    </comment>
    <comment ref="C12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13" authorId="0">
      <text>
        <r>
          <rPr>
            <b/>
            <sz val="10"/>
            <color indexed="9"/>
            <rFont val="Verdana"/>
            <family val="2"/>
          </rPr>
          <t>Synonym: mustang69</t>
        </r>
      </text>
    </comment>
    <comment ref="C14" authorId="0">
      <text>
        <r>
          <rPr>
            <b/>
            <sz val="10"/>
            <color indexed="9"/>
            <rFont val="Verdana"/>
            <family val="2"/>
          </rPr>
          <t xml:space="preserve">Synonym: Sloterix  </t>
        </r>
      </text>
    </comment>
    <comment ref="C15" authorId="0">
      <text>
        <r>
          <rPr>
            <b/>
            <sz val="10"/>
            <color indexed="9"/>
            <rFont val="Verdana"/>
            <family val="2"/>
          </rPr>
          <t>Synonym: FRITZtheCAT</t>
        </r>
      </text>
    </comment>
    <comment ref="C16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17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18" authorId="0">
      <text>
        <r>
          <rPr>
            <b/>
            <sz val="10"/>
            <color indexed="9"/>
            <rFont val="Verdana"/>
            <family val="2"/>
          </rPr>
          <t>Synonym: LeighAdams</t>
        </r>
      </text>
    </comment>
    <comment ref="C19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100" authorId="0">
      <text>
        <r>
          <rPr>
            <b/>
            <sz val="10"/>
            <color indexed="9"/>
            <rFont val="Verdana"/>
            <family val="2"/>
          </rPr>
          <t>Synonym: AdmiralNT</t>
        </r>
      </text>
    </comment>
    <comment ref="C101" authorId="0">
      <text>
        <r>
          <rPr>
            <b/>
            <sz val="10"/>
            <color indexed="9"/>
            <rFont val="Verdana"/>
            <family val="2"/>
          </rPr>
          <t>Synonym: pezi107</t>
        </r>
      </text>
    </comment>
    <comment ref="C102" authorId="0">
      <text>
        <r>
          <rPr>
            <b/>
            <sz val="10"/>
            <color indexed="9"/>
            <rFont val="Verdana"/>
            <family val="2"/>
          </rPr>
          <t>Synonym: christian</t>
        </r>
      </text>
    </comment>
    <comment ref="C103" authorId="0">
      <text>
        <r>
          <rPr>
            <b/>
            <sz val="10"/>
            <color indexed="9"/>
            <rFont val="Verdana"/>
            <family val="2"/>
          </rPr>
          <t>Synonym: HeinzWien</t>
        </r>
      </text>
    </comment>
    <comment ref="C104" authorId="0">
      <text>
        <r>
          <rPr>
            <b/>
            <sz val="10"/>
            <color indexed="9"/>
            <rFont val="Verdana"/>
            <family val="2"/>
          </rPr>
          <t>Synonym: Red Bull-Racer</t>
        </r>
      </text>
    </comment>
    <comment ref="C105" authorId="0">
      <text>
        <r>
          <rPr>
            <b/>
            <sz val="10"/>
            <color indexed="9"/>
            <rFont val="Verdana"/>
            <family val="2"/>
          </rPr>
          <t>Synonym: CHARLY</t>
        </r>
      </text>
    </comment>
    <comment ref="C107" authorId="0">
      <text>
        <r>
          <rPr>
            <b/>
            <sz val="10"/>
            <color indexed="9"/>
            <rFont val="Verdana"/>
            <family val="2"/>
          </rPr>
          <t>Synonym: brainstorm</t>
        </r>
      </text>
    </comment>
    <comment ref="C108" authorId="0">
      <text>
        <r>
          <rPr>
            <b/>
            <sz val="10"/>
            <color indexed="9"/>
            <rFont val="Verdana"/>
            <family val="2"/>
          </rPr>
          <t>Synonym: SteveO</t>
        </r>
      </text>
    </comment>
    <comment ref="C109" authorId="0">
      <text>
        <r>
          <rPr>
            <b/>
            <sz val="10"/>
            <color indexed="9"/>
            <rFont val="Verdana"/>
            <family val="2"/>
          </rPr>
          <t>Synonym: ing</t>
        </r>
      </text>
    </comment>
    <comment ref="C113" authorId="0">
      <text>
        <r>
          <rPr>
            <b/>
            <sz val="10"/>
            <color indexed="9"/>
            <rFont val="Verdana"/>
            <family val="2"/>
          </rPr>
          <t>Synonym: Dr. Ninco</t>
        </r>
      </text>
    </comment>
    <comment ref="C114" authorId="0">
      <text>
        <r>
          <rPr>
            <b/>
            <sz val="10"/>
            <color indexed="9"/>
            <rFont val="Verdana"/>
            <family val="2"/>
          </rPr>
          <t>Synonym: norbschi</t>
        </r>
      </text>
    </comment>
    <comment ref="C116" authorId="0">
      <text>
        <r>
          <rPr>
            <b/>
            <sz val="10"/>
            <color indexed="9"/>
            <rFont val="Verdana"/>
            <family val="2"/>
          </rPr>
          <t>Synonym: fredy</t>
        </r>
      </text>
    </comment>
    <comment ref="C117" authorId="0">
      <text>
        <r>
          <rPr>
            <b/>
            <sz val="10"/>
            <color indexed="9"/>
            <rFont val="Verdana"/>
            <family val="2"/>
          </rPr>
          <t>Synonym: Jim Hunt Magazine</t>
        </r>
      </text>
    </comment>
    <comment ref="C118" authorId="0">
      <text>
        <r>
          <rPr>
            <b/>
            <sz val="10"/>
            <color indexed="9"/>
            <rFont val="Verdana"/>
            <family val="2"/>
          </rPr>
          <t>Synonym: Zwerg</t>
        </r>
      </text>
    </comment>
    <comment ref="C119" authorId="0">
      <text>
        <r>
          <rPr>
            <b/>
            <sz val="10"/>
            <color indexed="9"/>
            <rFont val="Verdana"/>
            <family val="2"/>
          </rPr>
          <t>Synonym: guenite</t>
        </r>
      </text>
    </comment>
    <comment ref="C120" authorId="0">
      <text>
        <r>
          <rPr>
            <b/>
            <sz val="10"/>
            <color indexed="9"/>
            <rFont val="Verdana"/>
            <family val="2"/>
          </rPr>
          <t>Synonym: rallydriver</t>
        </r>
      </text>
    </comment>
    <comment ref="C121" authorId="0">
      <text>
        <r>
          <rPr>
            <b/>
            <sz val="10"/>
            <color indexed="9"/>
            <rFont val="Verdana"/>
            <family val="2"/>
          </rPr>
          <t>Synonym: Marko</t>
        </r>
      </text>
    </comment>
    <comment ref="C122" authorId="0">
      <text>
        <r>
          <rPr>
            <b/>
            <sz val="10"/>
            <color indexed="9"/>
            <rFont val="Verdana"/>
            <family val="2"/>
          </rPr>
          <t xml:space="preserve">Synonym: siRSlotAlot  </t>
        </r>
      </text>
    </comment>
    <comment ref="C123" authorId="0">
      <text>
        <r>
          <rPr>
            <b/>
            <sz val="10"/>
            <color indexed="9"/>
            <rFont val="Verdana"/>
            <family val="2"/>
          </rPr>
          <t>Synonym: must1</t>
        </r>
      </text>
    </comment>
    <comment ref="C124" authorId="0">
      <text>
        <r>
          <rPr>
            <b/>
            <sz val="10"/>
            <color indexed="9"/>
            <rFont val="Verdana"/>
            <family val="2"/>
          </rPr>
          <t>Synonym: Hans Herrmann</t>
        </r>
      </text>
    </comment>
    <comment ref="C125" authorId="0">
      <text>
        <r>
          <rPr>
            <b/>
            <sz val="10"/>
            <color indexed="9"/>
            <rFont val="Verdana"/>
            <family val="2"/>
          </rPr>
          <t>Synonym: ksv</t>
        </r>
      </text>
    </comment>
    <comment ref="C126" authorId="0">
      <text>
        <r>
          <rPr>
            <b/>
            <sz val="10"/>
            <color indexed="9"/>
            <rFont val="Verdana"/>
            <family val="2"/>
          </rPr>
          <t>Synonym: feili95</t>
        </r>
      </text>
    </comment>
    <comment ref="C128" authorId="0">
      <text>
        <r>
          <rPr>
            <b/>
            <sz val="10"/>
            <color indexed="9"/>
            <rFont val="Verdana"/>
            <family val="2"/>
          </rPr>
          <t>Synonym: frankydean</t>
        </r>
      </text>
    </comment>
    <comment ref="C129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130" authorId="0">
      <text>
        <r>
          <rPr>
            <b/>
            <sz val="10"/>
            <color indexed="9"/>
            <rFont val="Verdana"/>
            <family val="2"/>
          </rPr>
          <t>Synonym: c4-Fan</t>
        </r>
      </text>
    </comment>
    <comment ref="C132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133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134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135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136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</commentList>
</comments>
</file>

<file path=xl/comments5.xml><?xml version="1.0" encoding="utf-8"?>
<comments xmlns="http://schemas.openxmlformats.org/spreadsheetml/2006/main">
  <authors>
    <author>atw11ur1</author>
  </authors>
  <commentList>
    <comment ref="C7" authorId="0">
      <text>
        <r>
          <rPr>
            <b/>
            <sz val="10"/>
            <color indexed="9"/>
            <rFont val="Verdana"/>
            <family val="2"/>
          </rPr>
          <t>Synonym: slotangels</t>
        </r>
      </text>
    </comment>
    <comment ref="C8" authorId="0">
      <text>
        <r>
          <rPr>
            <b/>
            <sz val="10"/>
            <color indexed="9"/>
            <rFont val="Verdana"/>
            <family val="2"/>
          </rPr>
          <t>Synonym: KDF</t>
        </r>
      </text>
    </comment>
    <comment ref="C9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10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11" authorId="0">
      <text>
        <r>
          <rPr>
            <b/>
            <sz val="10"/>
            <color indexed="9"/>
            <rFont val="Verdana"/>
            <family val="2"/>
          </rPr>
          <t xml:space="preserve">Synonym:loebe 52 </t>
        </r>
      </text>
    </comment>
    <comment ref="C12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13" authorId="0">
      <text>
        <r>
          <rPr>
            <b/>
            <sz val="10"/>
            <color indexed="9"/>
            <rFont val="Verdana"/>
            <family val="2"/>
          </rPr>
          <t>Synonym: mustang69</t>
        </r>
      </text>
    </comment>
    <comment ref="C14" authorId="0">
      <text>
        <r>
          <rPr>
            <b/>
            <sz val="10"/>
            <color indexed="9"/>
            <rFont val="Verdana"/>
            <family val="2"/>
          </rPr>
          <t xml:space="preserve">Synonym: Sloterix  </t>
        </r>
      </text>
    </comment>
    <comment ref="C15" authorId="0">
      <text>
        <r>
          <rPr>
            <b/>
            <sz val="10"/>
            <color indexed="9"/>
            <rFont val="Verdana"/>
            <family val="2"/>
          </rPr>
          <t>Synonym: FRITZtheCAT</t>
        </r>
      </text>
    </comment>
    <comment ref="C16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17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18" authorId="0">
      <text>
        <r>
          <rPr>
            <b/>
            <sz val="10"/>
            <color indexed="9"/>
            <rFont val="Verdana"/>
            <family val="2"/>
          </rPr>
          <t>Synonym: LeighAdams</t>
        </r>
      </text>
    </comment>
    <comment ref="C100" authorId="0">
      <text>
        <r>
          <rPr>
            <b/>
            <sz val="10"/>
            <color indexed="9"/>
            <rFont val="Verdana"/>
            <family val="2"/>
          </rPr>
          <t>Synonym: AdmiralNT</t>
        </r>
      </text>
    </comment>
    <comment ref="C101" authorId="0">
      <text>
        <r>
          <rPr>
            <b/>
            <sz val="10"/>
            <color indexed="9"/>
            <rFont val="Verdana"/>
            <family val="2"/>
          </rPr>
          <t>Synonym: pezi107</t>
        </r>
      </text>
    </comment>
    <comment ref="C102" authorId="0">
      <text>
        <r>
          <rPr>
            <b/>
            <sz val="10"/>
            <color indexed="9"/>
            <rFont val="Verdana"/>
            <family val="2"/>
          </rPr>
          <t>Synonym: christian</t>
        </r>
      </text>
    </comment>
    <comment ref="C103" authorId="0">
      <text>
        <r>
          <rPr>
            <b/>
            <sz val="10"/>
            <color indexed="9"/>
            <rFont val="Verdana"/>
            <family val="2"/>
          </rPr>
          <t>Synonym: HeinzWien</t>
        </r>
      </text>
    </comment>
    <comment ref="C104" authorId="0">
      <text>
        <r>
          <rPr>
            <b/>
            <sz val="10"/>
            <color indexed="9"/>
            <rFont val="Verdana"/>
            <family val="2"/>
          </rPr>
          <t>Synonym: Red Bull-Racer</t>
        </r>
      </text>
    </comment>
    <comment ref="C105" authorId="0">
      <text>
        <r>
          <rPr>
            <b/>
            <sz val="10"/>
            <color indexed="9"/>
            <rFont val="Verdana"/>
            <family val="2"/>
          </rPr>
          <t>Synonym: CHARLY</t>
        </r>
      </text>
    </comment>
    <comment ref="C107" authorId="0">
      <text>
        <r>
          <rPr>
            <b/>
            <sz val="10"/>
            <color indexed="9"/>
            <rFont val="Verdana"/>
            <family val="2"/>
          </rPr>
          <t>Synonym: brainstorm</t>
        </r>
      </text>
    </comment>
    <comment ref="C108" authorId="0">
      <text>
        <r>
          <rPr>
            <b/>
            <sz val="10"/>
            <color indexed="9"/>
            <rFont val="Verdana"/>
            <family val="2"/>
          </rPr>
          <t>Synonym: SteveO</t>
        </r>
      </text>
    </comment>
    <comment ref="C109" authorId="0">
      <text>
        <r>
          <rPr>
            <b/>
            <sz val="10"/>
            <color indexed="9"/>
            <rFont val="Verdana"/>
            <family val="2"/>
          </rPr>
          <t>Synonym: ing</t>
        </r>
      </text>
    </comment>
    <comment ref="C113" authorId="0">
      <text>
        <r>
          <rPr>
            <b/>
            <sz val="10"/>
            <color indexed="9"/>
            <rFont val="Verdana"/>
            <family val="2"/>
          </rPr>
          <t>Synonym: Dr. Ninco</t>
        </r>
      </text>
    </comment>
    <comment ref="C114" authorId="0">
      <text>
        <r>
          <rPr>
            <b/>
            <sz val="10"/>
            <color indexed="9"/>
            <rFont val="Verdana"/>
            <family val="2"/>
          </rPr>
          <t>Synonym: norbschi</t>
        </r>
      </text>
    </comment>
    <comment ref="C116" authorId="0">
      <text>
        <r>
          <rPr>
            <b/>
            <sz val="10"/>
            <color indexed="9"/>
            <rFont val="Verdana"/>
            <family val="2"/>
          </rPr>
          <t>Synonym: fredy</t>
        </r>
      </text>
    </comment>
    <comment ref="C117" authorId="0">
      <text>
        <r>
          <rPr>
            <b/>
            <sz val="10"/>
            <color indexed="9"/>
            <rFont val="Verdana"/>
            <family val="2"/>
          </rPr>
          <t>Synonym: Jim Hunt Magazine</t>
        </r>
      </text>
    </comment>
    <comment ref="C118" authorId="0">
      <text>
        <r>
          <rPr>
            <b/>
            <sz val="10"/>
            <color indexed="9"/>
            <rFont val="Verdana"/>
            <family val="2"/>
          </rPr>
          <t>Synonym: Zwerg</t>
        </r>
      </text>
    </comment>
    <comment ref="C119" authorId="0">
      <text>
        <r>
          <rPr>
            <b/>
            <sz val="10"/>
            <color indexed="9"/>
            <rFont val="Verdana"/>
            <family val="2"/>
          </rPr>
          <t>Synonym: guenite</t>
        </r>
      </text>
    </comment>
    <comment ref="C120" authorId="0">
      <text>
        <r>
          <rPr>
            <b/>
            <sz val="10"/>
            <color indexed="9"/>
            <rFont val="Verdana"/>
            <family val="2"/>
          </rPr>
          <t>Synonym: rallydriver</t>
        </r>
      </text>
    </comment>
    <comment ref="C121" authorId="0">
      <text>
        <r>
          <rPr>
            <b/>
            <sz val="10"/>
            <color indexed="9"/>
            <rFont val="Verdana"/>
            <family val="2"/>
          </rPr>
          <t>Synonym: Marko</t>
        </r>
      </text>
    </comment>
    <comment ref="C122" authorId="0">
      <text>
        <r>
          <rPr>
            <b/>
            <sz val="10"/>
            <color indexed="9"/>
            <rFont val="Verdana"/>
            <family val="2"/>
          </rPr>
          <t xml:space="preserve">Synonym: siRSlotAlot  </t>
        </r>
      </text>
    </comment>
    <comment ref="C123" authorId="0">
      <text>
        <r>
          <rPr>
            <b/>
            <sz val="10"/>
            <color indexed="9"/>
            <rFont val="Verdana"/>
            <family val="2"/>
          </rPr>
          <t>Synonym: must1</t>
        </r>
      </text>
    </comment>
    <comment ref="C124" authorId="0">
      <text>
        <r>
          <rPr>
            <b/>
            <sz val="10"/>
            <color indexed="9"/>
            <rFont val="Verdana"/>
            <family val="2"/>
          </rPr>
          <t>Synonym: Hans Herrmann</t>
        </r>
      </text>
    </comment>
    <comment ref="C125" authorId="0">
      <text>
        <r>
          <rPr>
            <b/>
            <sz val="10"/>
            <color indexed="9"/>
            <rFont val="Verdana"/>
            <family val="2"/>
          </rPr>
          <t>Synonym: ksv</t>
        </r>
      </text>
    </comment>
    <comment ref="C126" authorId="0">
      <text>
        <r>
          <rPr>
            <b/>
            <sz val="10"/>
            <color indexed="9"/>
            <rFont val="Verdana"/>
            <family val="2"/>
          </rPr>
          <t>Synonym: feili95</t>
        </r>
      </text>
    </comment>
    <comment ref="C128" authorId="0">
      <text>
        <r>
          <rPr>
            <b/>
            <sz val="10"/>
            <color indexed="9"/>
            <rFont val="Verdana"/>
            <family val="2"/>
          </rPr>
          <t>Synonym: frankydean</t>
        </r>
      </text>
    </comment>
    <comment ref="C129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130" authorId="0">
      <text>
        <r>
          <rPr>
            <b/>
            <sz val="10"/>
            <color indexed="9"/>
            <rFont val="Verdana"/>
            <family val="2"/>
          </rPr>
          <t>Synonym: c4-Fan</t>
        </r>
      </text>
    </comment>
    <comment ref="C132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133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134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135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136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19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</commentList>
</comments>
</file>

<file path=xl/comments6.xml><?xml version="1.0" encoding="utf-8"?>
<comments xmlns="http://schemas.openxmlformats.org/spreadsheetml/2006/main">
  <authors>
    <author>atw11ur1</author>
  </authors>
  <commentList>
    <comment ref="C7" authorId="0">
      <text>
        <r>
          <rPr>
            <b/>
            <sz val="10"/>
            <color indexed="9"/>
            <rFont val="Verdana"/>
            <family val="2"/>
          </rPr>
          <t>Synonym: slotangels</t>
        </r>
      </text>
    </comment>
    <comment ref="C8" authorId="0">
      <text>
        <r>
          <rPr>
            <b/>
            <sz val="10"/>
            <color indexed="9"/>
            <rFont val="Verdana"/>
            <family val="2"/>
          </rPr>
          <t>Synonym: KDF</t>
        </r>
      </text>
    </comment>
    <comment ref="C9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10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11" authorId="0">
      <text>
        <r>
          <rPr>
            <b/>
            <sz val="10"/>
            <color indexed="9"/>
            <rFont val="Verdana"/>
            <family val="2"/>
          </rPr>
          <t xml:space="preserve">Synonym:loebe 52 </t>
        </r>
      </text>
    </comment>
    <comment ref="C12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13" authorId="0">
      <text>
        <r>
          <rPr>
            <b/>
            <sz val="10"/>
            <color indexed="9"/>
            <rFont val="Verdana"/>
            <family val="2"/>
          </rPr>
          <t>Synonym: mustang69</t>
        </r>
      </text>
    </comment>
    <comment ref="C14" authorId="0">
      <text>
        <r>
          <rPr>
            <b/>
            <sz val="10"/>
            <color indexed="9"/>
            <rFont val="Verdana"/>
            <family val="2"/>
          </rPr>
          <t xml:space="preserve">Synonym: Sloterix  </t>
        </r>
      </text>
    </comment>
    <comment ref="C15" authorId="0">
      <text>
        <r>
          <rPr>
            <b/>
            <sz val="10"/>
            <color indexed="9"/>
            <rFont val="Verdana"/>
            <family val="2"/>
          </rPr>
          <t>Synonym: FRITZtheCAT</t>
        </r>
      </text>
    </comment>
    <comment ref="C16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17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18" authorId="0">
      <text>
        <r>
          <rPr>
            <b/>
            <sz val="10"/>
            <color indexed="9"/>
            <rFont val="Verdana"/>
            <family val="2"/>
          </rPr>
          <t>Synonym: LeighAdams</t>
        </r>
      </text>
    </comment>
    <comment ref="C100" authorId="0">
      <text>
        <r>
          <rPr>
            <b/>
            <sz val="10"/>
            <color indexed="9"/>
            <rFont val="Verdana"/>
            <family val="2"/>
          </rPr>
          <t>Synonym: AdmiralNT</t>
        </r>
      </text>
    </comment>
    <comment ref="C101" authorId="0">
      <text>
        <r>
          <rPr>
            <b/>
            <sz val="10"/>
            <color indexed="9"/>
            <rFont val="Verdana"/>
            <family val="2"/>
          </rPr>
          <t>Synonym: pezi107</t>
        </r>
      </text>
    </comment>
    <comment ref="C102" authorId="0">
      <text>
        <r>
          <rPr>
            <b/>
            <sz val="10"/>
            <color indexed="9"/>
            <rFont val="Verdana"/>
            <family val="2"/>
          </rPr>
          <t>Synonym: christian</t>
        </r>
      </text>
    </comment>
    <comment ref="C103" authorId="0">
      <text>
        <r>
          <rPr>
            <b/>
            <sz val="10"/>
            <color indexed="9"/>
            <rFont val="Verdana"/>
            <family val="2"/>
          </rPr>
          <t>Synonym: HeinzWien</t>
        </r>
      </text>
    </comment>
    <comment ref="C104" authorId="0">
      <text>
        <r>
          <rPr>
            <b/>
            <sz val="10"/>
            <color indexed="9"/>
            <rFont val="Verdana"/>
            <family val="2"/>
          </rPr>
          <t>Synonym: Red Bull-Racer</t>
        </r>
      </text>
    </comment>
    <comment ref="C105" authorId="0">
      <text>
        <r>
          <rPr>
            <b/>
            <sz val="10"/>
            <color indexed="9"/>
            <rFont val="Verdana"/>
            <family val="2"/>
          </rPr>
          <t>Synonym: CHARLY</t>
        </r>
      </text>
    </comment>
    <comment ref="C107" authorId="0">
      <text>
        <r>
          <rPr>
            <b/>
            <sz val="10"/>
            <color indexed="9"/>
            <rFont val="Verdana"/>
            <family val="2"/>
          </rPr>
          <t>Synonym: brainstorm</t>
        </r>
      </text>
    </comment>
    <comment ref="C108" authorId="0">
      <text>
        <r>
          <rPr>
            <b/>
            <sz val="10"/>
            <color indexed="9"/>
            <rFont val="Verdana"/>
            <family val="2"/>
          </rPr>
          <t>Synonym: SteveO</t>
        </r>
      </text>
    </comment>
    <comment ref="C109" authorId="0">
      <text>
        <r>
          <rPr>
            <b/>
            <sz val="10"/>
            <color indexed="9"/>
            <rFont val="Verdana"/>
            <family val="2"/>
          </rPr>
          <t>Synonym: ing</t>
        </r>
      </text>
    </comment>
    <comment ref="C113" authorId="0">
      <text>
        <r>
          <rPr>
            <b/>
            <sz val="10"/>
            <color indexed="9"/>
            <rFont val="Verdana"/>
            <family val="2"/>
          </rPr>
          <t>Synonym: Dr. Ninco</t>
        </r>
      </text>
    </comment>
    <comment ref="C114" authorId="0">
      <text>
        <r>
          <rPr>
            <b/>
            <sz val="10"/>
            <color indexed="9"/>
            <rFont val="Verdana"/>
            <family val="2"/>
          </rPr>
          <t>Synonym: norbschi</t>
        </r>
      </text>
    </comment>
    <comment ref="C116" authorId="0">
      <text>
        <r>
          <rPr>
            <b/>
            <sz val="10"/>
            <color indexed="9"/>
            <rFont val="Verdana"/>
            <family val="2"/>
          </rPr>
          <t>Synonym: fredy</t>
        </r>
      </text>
    </comment>
    <comment ref="C117" authorId="0">
      <text>
        <r>
          <rPr>
            <b/>
            <sz val="10"/>
            <color indexed="9"/>
            <rFont val="Verdana"/>
            <family val="2"/>
          </rPr>
          <t>Synonym: Jim Hunt Magazine</t>
        </r>
      </text>
    </comment>
    <comment ref="C118" authorId="0">
      <text>
        <r>
          <rPr>
            <b/>
            <sz val="10"/>
            <color indexed="9"/>
            <rFont val="Verdana"/>
            <family val="2"/>
          </rPr>
          <t>Synonym: Zwerg</t>
        </r>
      </text>
    </comment>
    <comment ref="C119" authorId="0">
      <text>
        <r>
          <rPr>
            <b/>
            <sz val="10"/>
            <color indexed="9"/>
            <rFont val="Verdana"/>
            <family val="2"/>
          </rPr>
          <t>Synonym: guenite</t>
        </r>
      </text>
    </comment>
    <comment ref="C120" authorId="0">
      <text>
        <r>
          <rPr>
            <b/>
            <sz val="10"/>
            <color indexed="9"/>
            <rFont val="Verdana"/>
            <family val="2"/>
          </rPr>
          <t>Synonym: rallydriver</t>
        </r>
      </text>
    </comment>
    <comment ref="C121" authorId="0">
      <text>
        <r>
          <rPr>
            <b/>
            <sz val="10"/>
            <color indexed="9"/>
            <rFont val="Verdana"/>
            <family val="2"/>
          </rPr>
          <t>Synonym: Marko</t>
        </r>
      </text>
    </comment>
    <comment ref="C122" authorId="0">
      <text>
        <r>
          <rPr>
            <b/>
            <sz val="10"/>
            <color indexed="9"/>
            <rFont val="Verdana"/>
            <family val="2"/>
          </rPr>
          <t xml:space="preserve">Synonym: siRSlotAlot  </t>
        </r>
      </text>
    </comment>
    <comment ref="C123" authorId="0">
      <text>
        <r>
          <rPr>
            <b/>
            <sz val="10"/>
            <color indexed="9"/>
            <rFont val="Verdana"/>
            <family val="2"/>
          </rPr>
          <t>Synonym: must1</t>
        </r>
      </text>
    </comment>
    <comment ref="C124" authorId="0">
      <text>
        <r>
          <rPr>
            <b/>
            <sz val="10"/>
            <color indexed="9"/>
            <rFont val="Verdana"/>
            <family val="2"/>
          </rPr>
          <t>Synonym: Hans Herrmann</t>
        </r>
      </text>
    </comment>
    <comment ref="C125" authorId="0">
      <text>
        <r>
          <rPr>
            <b/>
            <sz val="10"/>
            <color indexed="9"/>
            <rFont val="Verdana"/>
            <family val="2"/>
          </rPr>
          <t>Synonym: ksv</t>
        </r>
      </text>
    </comment>
    <comment ref="C126" authorId="0">
      <text>
        <r>
          <rPr>
            <b/>
            <sz val="10"/>
            <color indexed="9"/>
            <rFont val="Verdana"/>
            <family val="2"/>
          </rPr>
          <t>Synonym: feili95</t>
        </r>
      </text>
    </comment>
    <comment ref="C128" authorId="0">
      <text>
        <r>
          <rPr>
            <b/>
            <sz val="10"/>
            <color indexed="9"/>
            <rFont val="Verdana"/>
            <family val="2"/>
          </rPr>
          <t>Synonym: frankydean</t>
        </r>
      </text>
    </comment>
    <comment ref="C129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130" authorId="0">
      <text>
        <r>
          <rPr>
            <b/>
            <sz val="10"/>
            <color indexed="9"/>
            <rFont val="Verdana"/>
            <family val="2"/>
          </rPr>
          <t>Synonym: c4-Fan</t>
        </r>
      </text>
    </comment>
    <comment ref="C132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133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134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135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136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19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</commentList>
</comments>
</file>

<file path=xl/comments7.xml><?xml version="1.0" encoding="utf-8"?>
<comments xmlns="http://schemas.openxmlformats.org/spreadsheetml/2006/main">
  <authors>
    <author>atw11ur1</author>
  </authors>
  <commentList>
    <comment ref="C7" authorId="0">
      <text>
        <r>
          <rPr>
            <b/>
            <sz val="10"/>
            <color indexed="9"/>
            <rFont val="Verdana"/>
            <family val="2"/>
          </rPr>
          <t>Synonym: slotangels</t>
        </r>
      </text>
    </comment>
    <comment ref="C8" authorId="0">
      <text>
        <r>
          <rPr>
            <b/>
            <sz val="10"/>
            <color indexed="9"/>
            <rFont val="Verdana"/>
            <family val="2"/>
          </rPr>
          <t>Synonym: KDF</t>
        </r>
      </text>
    </comment>
    <comment ref="C9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10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11" authorId="0">
      <text>
        <r>
          <rPr>
            <b/>
            <sz val="10"/>
            <color indexed="9"/>
            <rFont val="Verdana"/>
            <family val="2"/>
          </rPr>
          <t xml:space="preserve">Synonym:loebe 52 </t>
        </r>
      </text>
    </comment>
    <comment ref="C12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13" authorId="0">
      <text>
        <r>
          <rPr>
            <b/>
            <sz val="10"/>
            <color indexed="9"/>
            <rFont val="Verdana"/>
            <family val="2"/>
          </rPr>
          <t>Synonym: mustang69</t>
        </r>
      </text>
    </comment>
    <comment ref="C14" authorId="0">
      <text>
        <r>
          <rPr>
            <b/>
            <sz val="10"/>
            <color indexed="9"/>
            <rFont val="Verdana"/>
            <family val="2"/>
          </rPr>
          <t xml:space="preserve">Synonym: Sloterix  </t>
        </r>
      </text>
    </comment>
    <comment ref="C15" authorId="0">
      <text>
        <r>
          <rPr>
            <b/>
            <sz val="10"/>
            <color indexed="9"/>
            <rFont val="Verdana"/>
            <family val="2"/>
          </rPr>
          <t>Synonym: FRITZtheCAT</t>
        </r>
      </text>
    </comment>
    <comment ref="C16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17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18" authorId="0">
      <text>
        <r>
          <rPr>
            <b/>
            <sz val="10"/>
            <color indexed="9"/>
            <rFont val="Verdana"/>
            <family val="2"/>
          </rPr>
          <t>Synonym: LeighAdams</t>
        </r>
      </text>
    </comment>
    <comment ref="C100" authorId="0">
      <text>
        <r>
          <rPr>
            <b/>
            <sz val="10"/>
            <color indexed="9"/>
            <rFont val="Verdana"/>
            <family val="2"/>
          </rPr>
          <t>Synonym: AdmiralNT</t>
        </r>
      </text>
    </comment>
    <comment ref="C101" authorId="0">
      <text>
        <r>
          <rPr>
            <b/>
            <sz val="10"/>
            <color indexed="9"/>
            <rFont val="Verdana"/>
            <family val="2"/>
          </rPr>
          <t>Synonym: pezi107</t>
        </r>
      </text>
    </comment>
    <comment ref="C102" authorId="0">
      <text>
        <r>
          <rPr>
            <b/>
            <sz val="10"/>
            <color indexed="9"/>
            <rFont val="Verdana"/>
            <family val="2"/>
          </rPr>
          <t>Synonym: christian</t>
        </r>
      </text>
    </comment>
    <comment ref="C103" authorId="0">
      <text>
        <r>
          <rPr>
            <b/>
            <sz val="10"/>
            <color indexed="9"/>
            <rFont val="Verdana"/>
            <family val="2"/>
          </rPr>
          <t>Synonym: HeinzWien</t>
        </r>
      </text>
    </comment>
    <comment ref="C104" authorId="0">
      <text>
        <r>
          <rPr>
            <b/>
            <sz val="10"/>
            <color indexed="9"/>
            <rFont val="Verdana"/>
            <family val="2"/>
          </rPr>
          <t>Synonym: Red Bull-Racer</t>
        </r>
      </text>
    </comment>
    <comment ref="C105" authorId="0">
      <text>
        <r>
          <rPr>
            <b/>
            <sz val="10"/>
            <color indexed="9"/>
            <rFont val="Verdana"/>
            <family val="2"/>
          </rPr>
          <t>Synonym: CHARLY</t>
        </r>
      </text>
    </comment>
    <comment ref="C107" authorId="0">
      <text>
        <r>
          <rPr>
            <b/>
            <sz val="10"/>
            <color indexed="9"/>
            <rFont val="Verdana"/>
            <family val="2"/>
          </rPr>
          <t>Synonym: brainstorm</t>
        </r>
      </text>
    </comment>
    <comment ref="C108" authorId="0">
      <text>
        <r>
          <rPr>
            <b/>
            <sz val="10"/>
            <color indexed="9"/>
            <rFont val="Verdana"/>
            <family val="2"/>
          </rPr>
          <t>Synonym: SteveO</t>
        </r>
      </text>
    </comment>
    <comment ref="C109" authorId="0">
      <text>
        <r>
          <rPr>
            <b/>
            <sz val="10"/>
            <color indexed="9"/>
            <rFont val="Verdana"/>
            <family val="2"/>
          </rPr>
          <t>Synonym: ing</t>
        </r>
      </text>
    </comment>
    <comment ref="C113" authorId="0">
      <text>
        <r>
          <rPr>
            <b/>
            <sz val="10"/>
            <color indexed="9"/>
            <rFont val="Verdana"/>
            <family val="2"/>
          </rPr>
          <t>Synonym: Dr. Ninco</t>
        </r>
      </text>
    </comment>
    <comment ref="C114" authorId="0">
      <text>
        <r>
          <rPr>
            <b/>
            <sz val="10"/>
            <color indexed="9"/>
            <rFont val="Verdana"/>
            <family val="2"/>
          </rPr>
          <t>Synonym: norbschi</t>
        </r>
      </text>
    </comment>
    <comment ref="C116" authorId="0">
      <text>
        <r>
          <rPr>
            <b/>
            <sz val="10"/>
            <color indexed="9"/>
            <rFont val="Verdana"/>
            <family val="2"/>
          </rPr>
          <t>Synonym: fredy</t>
        </r>
      </text>
    </comment>
    <comment ref="C117" authorId="0">
      <text>
        <r>
          <rPr>
            <b/>
            <sz val="10"/>
            <color indexed="9"/>
            <rFont val="Verdana"/>
            <family val="2"/>
          </rPr>
          <t>Synonym: Jim Hunt Magazine</t>
        </r>
      </text>
    </comment>
    <comment ref="C118" authorId="0">
      <text>
        <r>
          <rPr>
            <b/>
            <sz val="10"/>
            <color indexed="9"/>
            <rFont val="Verdana"/>
            <family val="2"/>
          </rPr>
          <t>Synonym: Zwerg</t>
        </r>
      </text>
    </comment>
    <comment ref="C119" authorId="0">
      <text>
        <r>
          <rPr>
            <b/>
            <sz val="10"/>
            <color indexed="9"/>
            <rFont val="Verdana"/>
            <family val="2"/>
          </rPr>
          <t>Synonym: guenite</t>
        </r>
      </text>
    </comment>
    <comment ref="C120" authorId="0">
      <text>
        <r>
          <rPr>
            <b/>
            <sz val="10"/>
            <color indexed="9"/>
            <rFont val="Verdana"/>
            <family val="2"/>
          </rPr>
          <t>Synonym: rallydriver</t>
        </r>
      </text>
    </comment>
    <comment ref="C121" authorId="0">
      <text>
        <r>
          <rPr>
            <b/>
            <sz val="10"/>
            <color indexed="9"/>
            <rFont val="Verdana"/>
            <family val="2"/>
          </rPr>
          <t>Synonym: Marko</t>
        </r>
      </text>
    </comment>
    <comment ref="C122" authorId="0">
      <text>
        <r>
          <rPr>
            <b/>
            <sz val="10"/>
            <color indexed="9"/>
            <rFont val="Verdana"/>
            <family val="2"/>
          </rPr>
          <t xml:space="preserve">Synonym: siRSlotAlot  </t>
        </r>
      </text>
    </comment>
    <comment ref="C123" authorId="0">
      <text>
        <r>
          <rPr>
            <b/>
            <sz val="10"/>
            <color indexed="9"/>
            <rFont val="Verdana"/>
            <family val="2"/>
          </rPr>
          <t>Synonym: must1</t>
        </r>
      </text>
    </comment>
    <comment ref="C124" authorId="0">
      <text>
        <r>
          <rPr>
            <b/>
            <sz val="10"/>
            <color indexed="9"/>
            <rFont val="Verdana"/>
            <family val="2"/>
          </rPr>
          <t>Synonym: Hans Herrmann</t>
        </r>
      </text>
    </comment>
    <comment ref="C125" authorId="0">
      <text>
        <r>
          <rPr>
            <b/>
            <sz val="10"/>
            <color indexed="9"/>
            <rFont val="Verdana"/>
            <family val="2"/>
          </rPr>
          <t>Synonym: ksv</t>
        </r>
      </text>
    </comment>
    <comment ref="C126" authorId="0">
      <text>
        <r>
          <rPr>
            <b/>
            <sz val="10"/>
            <color indexed="9"/>
            <rFont val="Verdana"/>
            <family val="2"/>
          </rPr>
          <t>Synonym: feili95</t>
        </r>
      </text>
    </comment>
    <comment ref="C128" authorId="0">
      <text>
        <r>
          <rPr>
            <b/>
            <sz val="10"/>
            <color indexed="9"/>
            <rFont val="Verdana"/>
            <family val="2"/>
          </rPr>
          <t>Synonym: frankydean</t>
        </r>
      </text>
    </comment>
    <comment ref="C129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130" authorId="0">
      <text>
        <r>
          <rPr>
            <b/>
            <sz val="10"/>
            <color indexed="9"/>
            <rFont val="Verdana"/>
            <family val="2"/>
          </rPr>
          <t>Synonym: c4-Fan</t>
        </r>
      </text>
    </comment>
    <comment ref="C132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133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134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135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136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19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</commentList>
</comments>
</file>

<file path=xl/comments8.xml><?xml version="1.0" encoding="utf-8"?>
<comments xmlns="http://schemas.openxmlformats.org/spreadsheetml/2006/main">
  <authors>
    <author>atw11ur1</author>
  </authors>
  <commentList>
    <comment ref="C7" authorId="0">
      <text>
        <r>
          <rPr>
            <b/>
            <sz val="10"/>
            <color indexed="9"/>
            <rFont val="Verdana"/>
            <family val="2"/>
          </rPr>
          <t>Synonym: slotangels</t>
        </r>
      </text>
    </comment>
    <comment ref="C8" authorId="0">
      <text>
        <r>
          <rPr>
            <b/>
            <sz val="10"/>
            <color indexed="9"/>
            <rFont val="Verdana"/>
            <family val="2"/>
          </rPr>
          <t>Synonym: KDF</t>
        </r>
      </text>
    </comment>
    <comment ref="C9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10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11" authorId="0">
      <text>
        <r>
          <rPr>
            <b/>
            <sz val="10"/>
            <color indexed="9"/>
            <rFont val="Verdana"/>
            <family val="2"/>
          </rPr>
          <t xml:space="preserve">Synonym:loebe 52 </t>
        </r>
      </text>
    </comment>
    <comment ref="C12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13" authorId="0">
      <text>
        <r>
          <rPr>
            <b/>
            <sz val="10"/>
            <color indexed="9"/>
            <rFont val="Verdana"/>
            <family val="2"/>
          </rPr>
          <t>Synonym: mustang69</t>
        </r>
      </text>
    </comment>
    <comment ref="C14" authorId="0">
      <text>
        <r>
          <rPr>
            <b/>
            <sz val="10"/>
            <color indexed="9"/>
            <rFont val="Verdana"/>
            <family val="2"/>
          </rPr>
          <t xml:space="preserve">Synonym: Sloterix  </t>
        </r>
      </text>
    </comment>
    <comment ref="C15" authorId="0">
      <text>
        <r>
          <rPr>
            <b/>
            <sz val="10"/>
            <color indexed="9"/>
            <rFont val="Verdana"/>
            <family val="2"/>
          </rPr>
          <t>Synonym: FRITZtheCAT</t>
        </r>
      </text>
    </comment>
    <comment ref="C16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17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18" authorId="0">
      <text>
        <r>
          <rPr>
            <b/>
            <sz val="10"/>
            <color indexed="9"/>
            <rFont val="Verdana"/>
            <family val="2"/>
          </rPr>
          <t>Synonym: LeighAdams</t>
        </r>
      </text>
    </comment>
    <comment ref="C100" authorId="0">
      <text>
        <r>
          <rPr>
            <b/>
            <sz val="10"/>
            <color indexed="9"/>
            <rFont val="Verdana"/>
            <family val="2"/>
          </rPr>
          <t>Synonym: AdmiralNT</t>
        </r>
      </text>
    </comment>
    <comment ref="C101" authorId="0">
      <text>
        <r>
          <rPr>
            <b/>
            <sz val="10"/>
            <color indexed="9"/>
            <rFont val="Verdana"/>
            <family val="2"/>
          </rPr>
          <t>Synonym: pezi107</t>
        </r>
      </text>
    </comment>
    <comment ref="C102" authorId="0">
      <text>
        <r>
          <rPr>
            <b/>
            <sz val="10"/>
            <color indexed="9"/>
            <rFont val="Verdana"/>
            <family val="2"/>
          </rPr>
          <t>Synonym: christian</t>
        </r>
      </text>
    </comment>
    <comment ref="C103" authorId="0">
      <text>
        <r>
          <rPr>
            <b/>
            <sz val="10"/>
            <color indexed="9"/>
            <rFont val="Verdana"/>
            <family val="2"/>
          </rPr>
          <t>Synonym: HeinzWien</t>
        </r>
      </text>
    </comment>
    <comment ref="C104" authorId="0">
      <text>
        <r>
          <rPr>
            <b/>
            <sz val="10"/>
            <color indexed="9"/>
            <rFont val="Verdana"/>
            <family val="2"/>
          </rPr>
          <t>Synonym: Red Bull-Racer</t>
        </r>
      </text>
    </comment>
    <comment ref="C105" authorId="0">
      <text>
        <r>
          <rPr>
            <b/>
            <sz val="10"/>
            <color indexed="9"/>
            <rFont val="Verdana"/>
            <family val="2"/>
          </rPr>
          <t>Synonym: CHARLY</t>
        </r>
      </text>
    </comment>
    <comment ref="C107" authorId="0">
      <text>
        <r>
          <rPr>
            <b/>
            <sz val="10"/>
            <color indexed="9"/>
            <rFont val="Verdana"/>
            <family val="2"/>
          </rPr>
          <t>Synonym: brainstorm</t>
        </r>
      </text>
    </comment>
    <comment ref="C108" authorId="0">
      <text>
        <r>
          <rPr>
            <b/>
            <sz val="10"/>
            <color indexed="9"/>
            <rFont val="Verdana"/>
            <family val="2"/>
          </rPr>
          <t>Synonym: SteveO</t>
        </r>
      </text>
    </comment>
    <comment ref="C109" authorId="0">
      <text>
        <r>
          <rPr>
            <b/>
            <sz val="10"/>
            <color indexed="9"/>
            <rFont val="Verdana"/>
            <family val="2"/>
          </rPr>
          <t>Synonym: ing</t>
        </r>
      </text>
    </comment>
    <comment ref="C113" authorId="0">
      <text>
        <r>
          <rPr>
            <b/>
            <sz val="10"/>
            <color indexed="9"/>
            <rFont val="Verdana"/>
            <family val="2"/>
          </rPr>
          <t>Synonym: Dr. Ninco</t>
        </r>
      </text>
    </comment>
    <comment ref="C114" authorId="0">
      <text>
        <r>
          <rPr>
            <b/>
            <sz val="10"/>
            <color indexed="9"/>
            <rFont val="Verdana"/>
            <family val="2"/>
          </rPr>
          <t>Synonym: norbschi</t>
        </r>
      </text>
    </comment>
    <comment ref="C116" authorId="0">
      <text>
        <r>
          <rPr>
            <b/>
            <sz val="10"/>
            <color indexed="9"/>
            <rFont val="Verdana"/>
            <family val="2"/>
          </rPr>
          <t>Synonym: fredy</t>
        </r>
      </text>
    </comment>
    <comment ref="C117" authorId="0">
      <text>
        <r>
          <rPr>
            <b/>
            <sz val="10"/>
            <color indexed="9"/>
            <rFont val="Verdana"/>
            <family val="2"/>
          </rPr>
          <t>Synonym: Jim Hunt Magazine</t>
        </r>
      </text>
    </comment>
    <comment ref="C118" authorId="0">
      <text>
        <r>
          <rPr>
            <b/>
            <sz val="10"/>
            <color indexed="9"/>
            <rFont val="Verdana"/>
            <family val="2"/>
          </rPr>
          <t>Synonym: Zwerg</t>
        </r>
      </text>
    </comment>
    <comment ref="C119" authorId="0">
      <text>
        <r>
          <rPr>
            <b/>
            <sz val="10"/>
            <color indexed="9"/>
            <rFont val="Verdana"/>
            <family val="2"/>
          </rPr>
          <t>Synonym: guenite</t>
        </r>
      </text>
    </comment>
    <comment ref="C120" authorId="0">
      <text>
        <r>
          <rPr>
            <b/>
            <sz val="10"/>
            <color indexed="9"/>
            <rFont val="Verdana"/>
            <family val="2"/>
          </rPr>
          <t>Synonym: rallydriver</t>
        </r>
      </text>
    </comment>
    <comment ref="C121" authorId="0">
      <text>
        <r>
          <rPr>
            <b/>
            <sz val="10"/>
            <color indexed="9"/>
            <rFont val="Verdana"/>
            <family val="2"/>
          </rPr>
          <t>Synonym: Marko</t>
        </r>
      </text>
    </comment>
    <comment ref="C122" authorId="0">
      <text>
        <r>
          <rPr>
            <b/>
            <sz val="10"/>
            <color indexed="9"/>
            <rFont val="Verdana"/>
            <family val="2"/>
          </rPr>
          <t xml:space="preserve">Synonym: siRSlotAlot  </t>
        </r>
      </text>
    </comment>
    <comment ref="C123" authorId="0">
      <text>
        <r>
          <rPr>
            <b/>
            <sz val="10"/>
            <color indexed="9"/>
            <rFont val="Verdana"/>
            <family val="2"/>
          </rPr>
          <t>Synonym: must1</t>
        </r>
      </text>
    </comment>
    <comment ref="C124" authorId="0">
      <text>
        <r>
          <rPr>
            <b/>
            <sz val="10"/>
            <color indexed="9"/>
            <rFont val="Verdana"/>
            <family val="2"/>
          </rPr>
          <t>Synonym: Hans Herrmann</t>
        </r>
      </text>
    </comment>
    <comment ref="C125" authorId="0">
      <text>
        <r>
          <rPr>
            <b/>
            <sz val="10"/>
            <color indexed="9"/>
            <rFont val="Verdana"/>
            <family val="2"/>
          </rPr>
          <t>Synonym: ksv</t>
        </r>
      </text>
    </comment>
    <comment ref="C126" authorId="0">
      <text>
        <r>
          <rPr>
            <b/>
            <sz val="10"/>
            <color indexed="9"/>
            <rFont val="Verdana"/>
            <family val="2"/>
          </rPr>
          <t>Synonym: feili95</t>
        </r>
      </text>
    </comment>
    <comment ref="C128" authorId="0">
      <text>
        <r>
          <rPr>
            <b/>
            <sz val="10"/>
            <color indexed="9"/>
            <rFont val="Verdana"/>
            <family val="2"/>
          </rPr>
          <t>Synonym: frankydean</t>
        </r>
      </text>
    </comment>
    <comment ref="C129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130" authorId="0">
      <text>
        <r>
          <rPr>
            <b/>
            <sz val="10"/>
            <color indexed="9"/>
            <rFont val="Verdana"/>
            <family val="2"/>
          </rPr>
          <t>Synonym: c4-Fan</t>
        </r>
      </text>
    </comment>
    <comment ref="C132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133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134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135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136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19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</commentList>
</comments>
</file>

<file path=xl/comments9.xml><?xml version="1.0" encoding="utf-8"?>
<comments xmlns="http://schemas.openxmlformats.org/spreadsheetml/2006/main">
  <authors>
    <author>atw11ur1</author>
  </authors>
  <commentList>
    <comment ref="B3" authorId="0">
      <text>
        <r>
          <rPr>
            <b/>
            <sz val="10"/>
            <color indexed="9"/>
            <rFont val="Verdana"/>
            <family val="2"/>
          </rPr>
          <t>Synonym: slotangels</t>
        </r>
      </text>
    </comment>
    <comment ref="B4" authorId="0">
      <text>
        <r>
          <rPr>
            <b/>
            <sz val="10"/>
            <color indexed="9"/>
            <rFont val="Verdana"/>
            <family val="2"/>
          </rPr>
          <t>Synonym: KDF</t>
        </r>
      </text>
    </comment>
    <comment ref="B5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B6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B7" authorId="0">
      <text>
        <r>
          <rPr>
            <b/>
            <sz val="10"/>
            <color indexed="9"/>
            <rFont val="Verdana"/>
            <family val="2"/>
          </rPr>
          <t xml:space="preserve">Synonym:loebe 52 </t>
        </r>
      </text>
    </comment>
    <comment ref="B8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B9" authorId="0">
      <text>
        <r>
          <rPr>
            <b/>
            <sz val="10"/>
            <color indexed="9"/>
            <rFont val="Verdana"/>
            <family val="2"/>
          </rPr>
          <t>Synonym: mustang69</t>
        </r>
      </text>
    </comment>
    <comment ref="B10" authorId="0">
      <text>
        <r>
          <rPr>
            <b/>
            <sz val="10"/>
            <color indexed="9"/>
            <rFont val="Verdana"/>
            <family val="2"/>
          </rPr>
          <t xml:space="preserve">Synonym: Sloterix  </t>
        </r>
      </text>
    </comment>
    <comment ref="B11" authorId="0">
      <text>
        <r>
          <rPr>
            <b/>
            <sz val="10"/>
            <color indexed="9"/>
            <rFont val="Verdana"/>
            <family val="2"/>
          </rPr>
          <t>Synonym: FRITZtheCAT</t>
        </r>
      </text>
    </comment>
    <comment ref="B12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B13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B14" authorId="0">
      <text>
        <r>
          <rPr>
            <b/>
            <sz val="10"/>
            <color indexed="9"/>
            <rFont val="Verdana"/>
            <family val="2"/>
          </rPr>
          <t>Synonym: LeighAdams</t>
        </r>
      </text>
    </comment>
    <comment ref="B15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B16" authorId="0">
      <text>
        <r>
          <rPr>
            <b/>
            <sz val="10"/>
            <color indexed="9"/>
            <rFont val="Verdana"/>
            <family val="2"/>
          </rPr>
          <t>Synonym: AdmiralNT</t>
        </r>
      </text>
    </comment>
    <comment ref="B17" authorId="0">
      <text>
        <r>
          <rPr>
            <b/>
            <sz val="10"/>
            <color indexed="9"/>
            <rFont val="Verdana"/>
            <family val="2"/>
          </rPr>
          <t>Synonym: pezi107</t>
        </r>
      </text>
    </comment>
    <comment ref="B18" authorId="0">
      <text>
        <r>
          <rPr>
            <b/>
            <sz val="10"/>
            <color indexed="9"/>
            <rFont val="Verdana"/>
            <family val="2"/>
          </rPr>
          <t>Synonym: christian</t>
        </r>
      </text>
    </comment>
    <comment ref="B19" authorId="0">
      <text>
        <r>
          <rPr>
            <b/>
            <sz val="10"/>
            <color indexed="9"/>
            <rFont val="Verdana"/>
            <family val="2"/>
          </rPr>
          <t>Synonym: HeinzWien</t>
        </r>
      </text>
    </comment>
    <comment ref="B20" authorId="0">
      <text>
        <r>
          <rPr>
            <b/>
            <sz val="10"/>
            <color indexed="9"/>
            <rFont val="Verdana"/>
            <family val="2"/>
          </rPr>
          <t>Synonym: Red Bull-Racer</t>
        </r>
      </text>
    </comment>
    <comment ref="B21" authorId="0">
      <text>
        <r>
          <rPr>
            <b/>
            <sz val="10"/>
            <color indexed="9"/>
            <rFont val="Verdana"/>
            <family val="2"/>
          </rPr>
          <t>Synonym: CHARLY</t>
        </r>
      </text>
    </comment>
    <comment ref="B23" authorId="0">
      <text>
        <r>
          <rPr>
            <b/>
            <sz val="10"/>
            <color indexed="9"/>
            <rFont val="Verdana"/>
            <family val="2"/>
          </rPr>
          <t>Synonym: brainstorm</t>
        </r>
      </text>
    </comment>
    <comment ref="B24" authorId="0">
      <text>
        <r>
          <rPr>
            <b/>
            <sz val="10"/>
            <color indexed="9"/>
            <rFont val="Verdana"/>
            <family val="2"/>
          </rPr>
          <t>Synonym: SteveO</t>
        </r>
      </text>
    </comment>
    <comment ref="B25" authorId="0">
      <text>
        <r>
          <rPr>
            <b/>
            <sz val="10"/>
            <color indexed="9"/>
            <rFont val="Verdana"/>
            <family val="2"/>
          </rPr>
          <t>Synonym: ing</t>
        </r>
      </text>
    </comment>
    <comment ref="B29" authorId="0">
      <text>
        <r>
          <rPr>
            <b/>
            <sz val="10"/>
            <color indexed="9"/>
            <rFont val="Verdana"/>
            <family val="2"/>
          </rPr>
          <t>Synonym: Dr. Ninco</t>
        </r>
      </text>
    </comment>
    <comment ref="B30" authorId="0">
      <text>
        <r>
          <rPr>
            <b/>
            <sz val="10"/>
            <color indexed="9"/>
            <rFont val="Verdana"/>
            <family val="2"/>
          </rPr>
          <t>Synonym: norbschi</t>
        </r>
      </text>
    </comment>
    <comment ref="B32" authorId="0">
      <text>
        <r>
          <rPr>
            <b/>
            <sz val="10"/>
            <color indexed="9"/>
            <rFont val="Verdana"/>
            <family val="2"/>
          </rPr>
          <t>Synonym: fredy</t>
        </r>
      </text>
    </comment>
    <comment ref="B33" authorId="0">
      <text>
        <r>
          <rPr>
            <b/>
            <sz val="10"/>
            <color indexed="9"/>
            <rFont val="Verdana"/>
            <family val="2"/>
          </rPr>
          <t>Synonym: Jim Hunt Magazine</t>
        </r>
      </text>
    </comment>
    <comment ref="B34" authorId="0">
      <text>
        <r>
          <rPr>
            <b/>
            <sz val="10"/>
            <color indexed="9"/>
            <rFont val="Verdana"/>
            <family val="2"/>
          </rPr>
          <t>Synonym: Zwerg</t>
        </r>
      </text>
    </comment>
    <comment ref="B35" authorId="0">
      <text>
        <r>
          <rPr>
            <b/>
            <sz val="10"/>
            <color indexed="9"/>
            <rFont val="Verdana"/>
            <family val="2"/>
          </rPr>
          <t>Synonym: guenite</t>
        </r>
      </text>
    </comment>
    <comment ref="B36" authorId="0">
      <text>
        <r>
          <rPr>
            <b/>
            <sz val="10"/>
            <color indexed="9"/>
            <rFont val="Verdana"/>
            <family val="2"/>
          </rPr>
          <t>Synonym: rallydriver</t>
        </r>
      </text>
    </comment>
    <comment ref="B37" authorId="0">
      <text>
        <r>
          <rPr>
            <b/>
            <sz val="10"/>
            <color indexed="9"/>
            <rFont val="Verdana"/>
            <family val="2"/>
          </rPr>
          <t>Synonym: Marko</t>
        </r>
      </text>
    </comment>
    <comment ref="B38" authorId="0">
      <text>
        <r>
          <rPr>
            <b/>
            <sz val="10"/>
            <color indexed="9"/>
            <rFont val="Verdana"/>
            <family val="2"/>
          </rPr>
          <t xml:space="preserve">Synonym: siRSlotAlot  </t>
        </r>
      </text>
    </comment>
    <comment ref="B39" authorId="0">
      <text>
        <r>
          <rPr>
            <b/>
            <sz val="10"/>
            <color indexed="9"/>
            <rFont val="Verdana"/>
            <family val="2"/>
          </rPr>
          <t>Synonym: must1</t>
        </r>
      </text>
    </comment>
    <comment ref="B40" authorId="0">
      <text>
        <r>
          <rPr>
            <b/>
            <sz val="10"/>
            <color indexed="9"/>
            <rFont val="Verdana"/>
            <family val="2"/>
          </rPr>
          <t>Synonym: Hans Herrmann</t>
        </r>
      </text>
    </comment>
    <comment ref="B41" authorId="0">
      <text>
        <r>
          <rPr>
            <b/>
            <sz val="10"/>
            <color indexed="9"/>
            <rFont val="Verdana"/>
            <family val="2"/>
          </rPr>
          <t>Synonym: ksv</t>
        </r>
      </text>
    </comment>
    <comment ref="B42" authorId="0">
      <text>
        <r>
          <rPr>
            <b/>
            <sz val="10"/>
            <color indexed="9"/>
            <rFont val="Verdana"/>
            <family val="2"/>
          </rPr>
          <t>Synonym: feili95</t>
        </r>
      </text>
    </comment>
    <comment ref="B44" authorId="0">
      <text>
        <r>
          <rPr>
            <b/>
            <sz val="10"/>
            <color indexed="9"/>
            <rFont val="Verdana"/>
            <family val="2"/>
          </rPr>
          <t>Synonym: frankydean</t>
        </r>
      </text>
    </comment>
    <comment ref="B45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B46" authorId="0">
      <text>
        <r>
          <rPr>
            <b/>
            <sz val="10"/>
            <color indexed="9"/>
            <rFont val="Verdana"/>
            <family val="2"/>
          </rPr>
          <t>Synonym: c4-Fan</t>
        </r>
      </text>
    </comment>
    <comment ref="B48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B49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B50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B51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B52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</commentList>
</comments>
</file>

<file path=xl/sharedStrings.xml><?xml version="1.0" encoding="utf-8"?>
<sst xmlns="http://schemas.openxmlformats.org/spreadsheetml/2006/main" count="1022" uniqueCount="120">
  <si>
    <t>Platz</t>
  </si>
  <si>
    <t>Name</t>
  </si>
  <si>
    <t>Punkte-
schnitt</t>
  </si>
  <si>
    <t>Lumi</t>
  </si>
  <si>
    <t>Valda P.</t>
  </si>
  <si>
    <t>Daniel</t>
  </si>
  <si>
    <t>Feilenreiter F.</t>
  </si>
  <si>
    <t>Feilenreiter O.</t>
  </si>
  <si>
    <t>Punktevergabe: 30, 25, 22, 20, 18, 16, 14, 12, 10, 8, 6, 4, 3, 2, 1</t>
  </si>
  <si>
    <t>Engel T.</t>
  </si>
  <si>
    <t>Michael</t>
  </si>
  <si>
    <t>Punkte</t>
  </si>
  <si>
    <t>RENNERGEBNIS</t>
  </si>
  <si>
    <t>1. L.</t>
  </si>
  <si>
    <t>2. L.</t>
  </si>
  <si>
    <t>Total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</si>
  <si>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</si>
  <si>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</si>
  <si>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</si>
  <si>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</si>
  <si>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</si>
  <si>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</si>
  <si>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</si>
  <si>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</si>
  <si>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</si>
  <si>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</si>
  <si>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</si>
  <si>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</si>
  <si>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</si>
  <si>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</si>
  <si>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</si>
  <si>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</si>
  <si>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</si>
  <si>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</si>
  <si>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</si>
  <si>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</si>
  <si>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</si>
  <si>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</si>
  <si>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</si>
  <si>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</si>
  <si>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</si>
  <si>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</si>
  <si>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</si>
  <si>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</si>
  <si>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</si>
  <si>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</si>
  <si>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</si>
  <si>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</si>
  <si>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</si>
  <si>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</si>
  <si>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</si>
  <si>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</si>
  <si>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</si>
  <si>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</si>
  <si>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</si>
  <si>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</si>
  <si>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</si>
  <si>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</si>
  <si>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</si>
  <si>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</si>
  <si>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</si>
  <si>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</si>
  <si>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</si>
  <si>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</si>
  <si>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</si>
  <si>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</si>
  <si>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1. Platz</t>
  </si>
  <si>
    <t>2. Platz</t>
  </si>
  <si>
    <t>3. Platz</t>
  </si>
  <si>
    <t>1-3 Platz</t>
  </si>
  <si>
    <t>Rennen</t>
  </si>
  <si>
    <t>Run./Ren.</t>
  </si>
  <si>
    <t>1Pl.</t>
  </si>
  <si>
    <t>2Pl.</t>
  </si>
  <si>
    <t>3Pl.</t>
  </si>
  <si>
    <t>1-3Pl.</t>
  </si>
  <si>
    <t>Runden</t>
  </si>
  <si>
    <t>Nowak Th.</t>
  </si>
  <si>
    <t>Sanda Th.</t>
  </si>
  <si>
    <t>Herrmann H.</t>
  </si>
  <si>
    <t>Lemböck W.</t>
  </si>
  <si>
    <t>Siding P.</t>
  </si>
  <si>
    <t>Wolfram R.</t>
  </si>
  <si>
    <t>Kolbaba J.</t>
  </si>
  <si>
    <t>Wagner G.</t>
  </si>
  <si>
    <t>Tetzer G.</t>
  </si>
  <si>
    <t>Franek W.</t>
  </si>
  <si>
    <t>Neumayer M.</t>
  </si>
  <si>
    <t>Grois F.</t>
  </si>
  <si>
    <t>Gasselseder J.</t>
  </si>
  <si>
    <t>Munczi St.</t>
  </si>
  <si>
    <t>Strell Ch.</t>
  </si>
  <si>
    <t>Nekolar H.</t>
  </si>
  <si>
    <t>Stadler Ch.</t>
  </si>
  <si>
    <t>Brezlanovits Ch.</t>
  </si>
  <si>
    <t>Zottel L.</t>
  </si>
  <si>
    <t>Stehno M.</t>
  </si>
  <si>
    <t>Stockinger G.</t>
  </si>
  <si>
    <t>Fiala St.</t>
  </si>
  <si>
    <t>Engel W.</t>
  </si>
  <si>
    <t>Kraft B.</t>
  </si>
  <si>
    <t>Grassler N.</t>
  </si>
  <si>
    <t>Schwingsandl H.</t>
  </si>
  <si>
    <t>Posod F.</t>
  </si>
  <si>
    <t>Kellner J.</t>
  </si>
  <si>
    <t>Frauenhoffer K.</t>
  </si>
  <si>
    <t>Sperl R.</t>
  </si>
  <si>
    <t>Grunner R.</t>
  </si>
  <si>
    <t>Müllner W.</t>
  </si>
  <si>
    <t>Fischer G.</t>
  </si>
  <si>
    <t>Gebhardt Th.</t>
  </si>
  <si>
    <t>Engel P.</t>
  </si>
  <si>
    <t>Gabi</t>
  </si>
  <si>
    <t>Punkte G.</t>
  </si>
  <si>
    <t>Punkte St.</t>
  </si>
  <si>
    <t>GT - Serie                                                                                nach S3 - Regelment</t>
  </si>
  <si>
    <t>Run./Lau.</t>
  </si>
  <si>
    <t>GT - Serie                                                                                     nach S3 - Regelment</t>
  </si>
  <si>
    <t>Spur 6</t>
  </si>
  <si>
    <t>Günther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</si>
</sst>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/mm/yy;@"/>
    <numFmt numFmtId="165" formatCode="0.000"/>
  </numFmts>
  <fonts count="6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0"/>
      <color indexed="9"/>
      <name val="Verdana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26"/>
      <name val="Verdana"/>
      <family val="2"/>
    </font>
    <font>
      <b/>
      <sz val="18"/>
      <name val="Verdana"/>
      <family val="2"/>
    </font>
    <font>
      <sz val="16"/>
      <name val="Verdana"/>
      <family val="2"/>
    </font>
    <font>
      <b/>
      <sz val="16"/>
      <name val="Arial"/>
      <family val="2"/>
    </font>
    <font>
      <b/>
      <sz val="40"/>
      <name val="Verdana"/>
      <family val="2"/>
    </font>
    <font>
      <b/>
      <sz val="16"/>
      <name val="Verdana"/>
      <family val="2"/>
    </font>
    <font>
      <sz val="16"/>
      <name val="Arial"/>
      <family val="2"/>
    </font>
    <font>
      <sz val="20"/>
      <name val="Arial"/>
      <family val="2"/>
    </font>
    <font>
      <b/>
      <sz val="22"/>
      <name val="Verdana"/>
      <family val="2"/>
    </font>
    <font>
      <b/>
      <sz val="14"/>
      <name val="Verdana"/>
      <family val="2"/>
    </font>
    <font>
      <b/>
      <sz val="14"/>
      <name val="Arial"/>
      <family val="2"/>
    </font>
    <font>
      <b/>
      <sz val="20"/>
      <color indexed="9"/>
      <name val="Arial"/>
      <family val="2"/>
    </font>
    <font>
      <sz val="16"/>
      <color indexed="9"/>
      <name val="Arial"/>
      <family val="2"/>
    </font>
    <font>
      <b/>
      <sz val="16"/>
      <color indexed="9"/>
      <name val="Arial"/>
      <family val="2"/>
    </font>
    <font>
      <sz val="16"/>
      <color indexed="10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20"/>
      <color theme="0"/>
      <name val="Arial"/>
      <family val="2"/>
    </font>
    <font>
      <sz val="16"/>
      <color theme="0"/>
      <name val="Arial"/>
      <family val="2"/>
    </font>
    <font>
      <b/>
      <sz val="16"/>
      <color theme="0"/>
      <name val="Arial"/>
      <family val="2"/>
    </font>
    <font>
      <sz val="16"/>
      <color rgb="FFFF0000"/>
      <name val="Verdana"/>
      <family val="2"/>
    </font>
    <font>
      <b/>
      <sz val="8"/>
      <name val="Arial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gray0625">
        <bgColor indexed="4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9F52F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C000"/>
        <bgColor indexed="64"/>
      </patternFill>
    </fill>
  </fills>
  <borders count="3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medium"/>
      <bottom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/>
    </border>
    <border>
      <left style="medium"/>
      <right style="thin"/>
      <top style="medium"/>
      <bottom/>
    </border>
    <border>
      <left style="medium"/>
      <right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12">
    <xf numFmtId="0" fontId="0" fillId="0" borderId="0" xfId="0" applyAlignment="1">
      <alignment/>
    </xf>
    <xf numFmtId="0" fontId="0" fillId="33" borderId="0" xfId="0" applyFill="1" applyAlignment="1">
      <alignment/>
    </xf>
    <xf numFmtId="0" fontId="4" fillId="34" borderId="10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4" fillId="34" borderId="11" xfId="0" applyFont="1" applyFill="1" applyBorder="1" applyAlignment="1">
      <alignment horizontal="center" vertical="center"/>
    </xf>
    <xf numFmtId="0" fontId="6" fillId="35" borderId="12" xfId="0" applyFont="1" applyFill="1" applyBorder="1" applyAlignment="1">
      <alignment horizontal="center"/>
    </xf>
    <xf numFmtId="0" fontId="6" fillId="35" borderId="13" xfId="0" applyFont="1" applyFill="1" applyBorder="1" applyAlignment="1">
      <alignment horizontal="center"/>
    </xf>
    <xf numFmtId="0" fontId="7" fillId="0" borderId="0" xfId="0" applyFont="1" applyAlignment="1">
      <alignment/>
    </xf>
    <xf numFmtId="49" fontId="10" fillId="36" borderId="14" xfId="0" applyNumberFormat="1" applyFont="1" applyFill="1" applyBorder="1" applyAlignment="1">
      <alignment horizontal="center" vertical="center"/>
    </xf>
    <xf numFmtId="2" fontId="10" fillId="37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1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8" fillId="0" borderId="0" xfId="0" applyFont="1" applyAlignment="1">
      <alignment/>
    </xf>
    <xf numFmtId="0" fontId="3" fillId="35" borderId="15" xfId="0" applyFont="1" applyFill="1" applyBorder="1" applyAlignment="1">
      <alignment horizontal="center" vertical="center"/>
    </xf>
    <xf numFmtId="0" fontId="6" fillId="35" borderId="16" xfId="0" applyFont="1" applyFill="1" applyBorder="1" applyAlignment="1">
      <alignment horizontal="center"/>
    </xf>
    <xf numFmtId="2" fontId="4" fillId="38" borderId="10" xfId="0" applyNumberFormat="1" applyFont="1" applyFill="1" applyBorder="1" applyAlignment="1">
      <alignment horizontal="center" vertical="center"/>
    </xf>
    <xf numFmtId="2" fontId="4" fillId="38" borderId="11" xfId="0" applyNumberFormat="1" applyFont="1" applyFill="1" applyBorder="1" applyAlignment="1">
      <alignment horizontal="center" vertical="center"/>
    </xf>
    <xf numFmtId="0" fontId="4" fillId="36" borderId="14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0" fontId="3" fillId="39" borderId="18" xfId="0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2" fontId="4" fillId="38" borderId="17" xfId="0" applyNumberFormat="1" applyFont="1" applyFill="1" applyBorder="1" applyAlignment="1">
      <alignment horizontal="center" vertical="center"/>
    </xf>
    <xf numFmtId="0" fontId="3" fillId="39" borderId="19" xfId="0" applyFont="1" applyFill="1" applyBorder="1" applyAlignment="1">
      <alignment horizontal="center" vertical="center"/>
    </xf>
    <xf numFmtId="0" fontId="3" fillId="38" borderId="1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8" fillId="0" borderId="10" xfId="0" applyFont="1" applyBorder="1" applyAlignment="1">
      <alignment horizontal="center"/>
    </xf>
    <xf numFmtId="0" fontId="17" fillId="40" borderId="20" xfId="0" applyFont="1" applyFill="1" applyBorder="1" applyAlignment="1">
      <alignment horizontal="center" vertical="center"/>
    </xf>
    <xf numFmtId="0" fontId="18" fillId="40" borderId="18" xfId="0" applyFont="1" applyFill="1" applyBorder="1" applyAlignment="1">
      <alignment horizontal="center" vertical="center"/>
    </xf>
    <xf numFmtId="0" fontId="18" fillId="40" borderId="15" xfId="0" applyFont="1" applyFill="1" applyBorder="1" applyAlignment="1">
      <alignment horizontal="center" vertical="center"/>
    </xf>
    <xf numFmtId="0" fontId="17" fillId="40" borderId="18" xfId="0" applyFont="1" applyFill="1" applyBorder="1" applyAlignment="1">
      <alignment horizontal="center" vertical="center"/>
    </xf>
    <xf numFmtId="0" fontId="16" fillId="41" borderId="21" xfId="0" applyFont="1" applyFill="1" applyBorder="1" applyAlignment="1">
      <alignment horizontal="center" vertical="center"/>
    </xf>
    <xf numFmtId="0" fontId="16" fillId="42" borderId="11" xfId="0" applyFont="1" applyFill="1" applyBorder="1" applyAlignment="1">
      <alignment horizontal="center" vertical="center"/>
    </xf>
    <xf numFmtId="0" fontId="9" fillId="42" borderId="11" xfId="0" applyFont="1" applyFill="1" applyBorder="1" applyAlignment="1">
      <alignment horizontal="center" vertical="center"/>
    </xf>
    <xf numFmtId="0" fontId="7" fillId="41" borderId="11" xfId="0" applyFont="1" applyFill="1" applyBorder="1" applyAlignment="1">
      <alignment horizontal="center" vertical="center"/>
    </xf>
    <xf numFmtId="0" fontId="7" fillId="41" borderId="16" xfId="0" applyFont="1" applyFill="1" applyBorder="1" applyAlignment="1">
      <alignment horizontal="center" vertical="center"/>
    </xf>
    <xf numFmtId="49" fontId="13" fillId="36" borderId="14" xfId="0" applyNumberFormat="1" applyFont="1" applyFill="1" applyBorder="1" applyAlignment="1">
      <alignment horizontal="center" vertical="center"/>
    </xf>
    <xf numFmtId="0" fontId="13" fillId="43" borderId="10" xfId="0" applyFont="1" applyFill="1" applyBorder="1" applyAlignment="1">
      <alignment horizontal="center" vertical="center"/>
    </xf>
    <xf numFmtId="49" fontId="13" fillId="36" borderId="22" xfId="0" applyNumberFormat="1" applyFont="1" applyFill="1" applyBorder="1" applyAlignment="1">
      <alignment horizontal="center" vertical="center"/>
    </xf>
    <xf numFmtId="2" fontId="13" fillId="43" borderId="10" xfId="0" applyNumberFormat="1" applyFont="1" applyFill="1" applyBorder="1" applyAlignment="1">
      <alignment horizontal="center" vertical="center"/>
    </xf>
    <xf numFmtId="2" fontId="13" fillId="43" borderId="12" xfId="0" applyNumberFormat="1" applyFont="1" applyFill="1" applyBorder="1" applyAlignment="1">
      <alignment horizontal="center" vertical="center"/>
    </xf>
    <xf numFmtId="2" fontId="13" fillId="43" borderId="13" xfId="0" applyNumberFormat="1" applyFont="1" applyFill="1" applyBorder="1" applyAlignment="1">
      <alignment horizontal="center" vertical="center"/>
    </xf>
    <xf numFmtId="1" fontId="13" fillId="43" borderId="10" xfId="0" applyNumberFormat="1" applyFont="1" applyFill="1" applyBorder="1" applyAlignment="1">
      <alignment horizontal="center" vertical="center"/>
    </xf>
    <xf numFmtId="0" fontId="4" fillId="44" borderId="11" xfId="0" applyFont="1" applyFill="1" applyBorder="1" applyAlignment="1">
      <alignment vertical="center"/>
    </xf>
    <xf numFmtId="0" fontId="4" fillId="44" borderId="23" xfId="0" applyFont="1" applyFill="1" applyBorder="1" applyAlignment="1">
      <alignment vertical="center"/>
    </xf>
    <xf numFmtId="0" fontId="4" fillId="44" borderId="10" xfId="0" applyFont="1" applyFill="1" applyBorder="1" applyAlignment="1">
      <alignment vertical="center"/>
    </xf>
    <xf numFmtId="0" fontId="4" fillId="44" borderId="10" xfId="0" applyFont="1" applyFill="1" applyBorder="1" applyAlignment="1">
      <alignment horizontal="left" vertical="center"/>
    </xf>
    <xf numFmtId="0" fontId="4" fillId="44" borderId="17" xfId="0" applyFont="1" applyFill="1" applyBorder="1" applyAlignment="1">
      <alignment horizontal="left" vertical="center"/>
    </xf>
    <xf numFmtId="0" fontId="10" fillId="43" borderId="10" xfId="0" applyFont="1" applyFill="1" applyBorder="1" applyAlignment="1">
      <alignment horizontal="left" vertical="center"/>
    </xf>
    <xf numFmtId="0" fontId="10" fillId="43" borderId="17" xfId="0" applyFont="1" applyFill="1" applyBorder="1" applyAlignment="1">
      <alignment horizontal="left" vertical="center"/>
    </xf>
    <xf numFmtId="0" fontId="18" fillId="36" borderId="10" xfId="0" applyFont="1" applyFill="1" applyBorder="1" applyAlignment="1">
      <alignment horizontal="center"/>
    </xf>
    <xf numFmtId="0" fontId="18" fillId="44" borderId="10" xfId="0" applyFont="1" applyFill="1" applyBorder="1" applyAlignment="1">
      <alignment horizontal="center"/>
    </xf>
    <xf numFmtId="0" fontId="4" fillId="45" borderId="10" xfId="0" applyFont="1" applyFill="1" applyBorder="1" applyAlignment="1">
      <alignment vertical="center"/>
    </xf>
    <xf numFmtId="0" fontId="4" fillId="45" borderId="10" xfId="0" applyFont="1" applyFill="1" applyBorder="1" applyAlignment="1">
      <alignment horizontal="left" vertical="center"/>
    </xf>
    <xf numFmtId="0" fontId="4" fillId="45" borderId="11" xfId="0" applyFont="1" applyFill="1" applyBorder="1" applyAlignment="1">
      <alignment vertical="center"/>
    </xf>
    <xf numFmtId="0" fontId="4" fillId="45" borderId="23" xfId="0" applyFont="1" applyFill="1" applyBorder="1" applyAlignment="1">
      <alignment vertical="center"/>
    </xf>
    <xf numFmtId="0" fontId="4" fillId="45" borderId="17" xfId="0" applyFont="1" applyFill="1" applyBorder="1" applyAlignment="1">
      <alignment horizontal="left" vertical="center"/>
    </xf>
    <xf numFmtId="0" fontId="10" fillId="45" borderId="10" xfId="0" applyFont="1" applyFill="1" applyBorder="1" applyAlignment="1">
      <alignment horizontal="left" vertical="center"/>
    </xf>
    <xf numFmtId="0" fontId="8" fillId="43" borderId="0" xfId="0" applyFont="1" applyFill="1" applyBorder="1" applyAlignment="1">
      <alignment/>
    </xf>
    <xf numFmtId="0" fontId="7" fillId="43" borderId="0" xfId="0" applyFont="1" applyFill="1" applyBorder="1" applyAlignment="1">
      <alignment/>
    </xf>
    <xf numFmtId="0" fontId="10" fillId="44" borderId="10" xfId="0" applyFont="1" applyFill="1" applyBorder="1" applyAlignment="1">
      <alignment vertical="center"/>
    </xf>
    <xf numFmtId="0" fontId="10" fillId="44" borderId="10" xfId="0" applyFont="1" applyFill="1" applyBorder="1" applyAlignment="1">
      <alignment horizontal="left" vertical="center"/>
    </xf>
    <xf numFmtId="0" fontId="10" fillId="45" borderId="10" xfId="0" applyFont="1" applyFill="1" applyBorder="1" applyAlignment="1">
      <alignment vertical="center"/>
    </xf>
    <xf numFmtId="49" fontId="10" fillId="36" borderId="10" xfId="0" applyNumberFormat="1" applyFont="1" applyFill="1" applyBorder="1" applyAlignment="1">
      <alignment horizontal="center" vertical="center"/>
    </xf>
    <xf numFmtId="0" fontId="14" fillId="34" borderId="10" xfId="0" applyFont="1" applyFill="1" applyBorder="1" applyAlignment="1">
      <alignment horizontal="center" vertical="center"/>
    </xf>
    <xf numFmtId="0" fontId="13" fillId="46" borderId="11" xfId="0" applyFont="1" applyFill="1" applyBorder="1" applyAlignment="1">
      <alignment horizontal="center" vertical="center"/>
    </xf>
    <xf numFmtId="0" fontId="13" fillId="46" borderId="23" xfId="0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0" fillId="47" borderId="10" xfId="0" applyFont="1" applyFill="1" applyBorder="1" applyAlignment="1">
      <alignment vertical="center"/>
    </xf>
    <xf numFmtId="2" fontId="10" fillId="48" borderId="10" xfId="0" applyNumberFormat="1" applyFont="1" applyFill="1" applyBorder="1" applyAlignment="1">
      <alignment horizontal="center" vertical="center"/>
    </xf>
    <xf numFmtId="0" fontId="56" fillId="0" borderId="0" xfId="0" applyFont="1" applyAlignment="1">
      <alignment/>
    </xf>
    <xf numFmtId="0" fontId="56" fillId="43" borderId="0" xfId="0" applyFont="1" applyFill="1" applyBorder="1" applyAlignment="1">
      <alignment/>
    </xf>
    <xf numFmtId="0" fontId="57" fillId="0" borderId="0" xfId="0" applyFont="1" applyAlignment="1">
      <alignment vertical="center"/>
    </xf>
    <xf numFmtId="0" fontId="58" fillId="0" borderId="0" xfId="0" applyFont="1" applyAlignment="1">
      <alignment/>
    </xf>
    <xf numFmtId="0" fontId="9" fillId="39" borderId="10" xfId="0" applyFont="1" applyFill="1" applyBorder="1" applyAlignment="1">
      <alignment horizontal="center" vertical="center"/>
    </xf>
    <xf numFmtId="0" fontId="9" fillId="46" borderId="10" xfId="0" applyFont="1" applyFill="1" applyBorder="1" applyAlignment="1">
      <alignment horizontal="center" vertical="center"/>
    </xf>
    <xf numFmtId="0" fontId="13" fillId="46" borderId="10" xfId="0" applyFont="1" applyFill="1" applyBorder="1" applyAlignment="1">
      <alignment horizontal="center" vertical="center"/>
    </xf>
    <xf numFmtId="0" fontId="13" fillId="43" borderId="17" xfId="0" applyFont="1" applyFill="1" applyBorder="1" applyAlignment="1">
      <alignment horizontal="center" vertical="center"/>
    </xf>
    <xf numFmtId="1" fontId="13" fillId="43" borderId="17" xfId="0" applyNumberFormat="1" applyFont="1" applyFill="1" applyBorder="1" applyAlignment="1">
      <alignment horizontal="center" vertical="center"/>
    </xf>
    <xf numFmtId="2" fontId="13" fillId="43" borderId="17" xfId="0" applyNumberFormat="1" applyFont="1" applyFill="1" applyBorder="1" applyAlignment="1">
      <alignment horizontal="center" vertical="center"/>
    </xf>
    <xf numFmtId="2" fontId="59" fillId="37" borderId="10" xfId="0" applyNumberFormat="1" applyFont="1" applyFill="1" applyBorder="1" applyAlignment="1">
      <alignment horizontal="center" vertical="center"/>
    </xf>
    <xf numFmtId="0" fontId="59" fillId="47" borderId="10" xfId="0" applyFont="1" applyFill="1" applyBorder="1" applyAlignment="1">
      <alignment vertical="center"/>
    </xf>
    <xf numFmtId="0" fontId="3" fillId="39" borderId="21" xfId="0" applyFont="1" applyFill="1" applyBorder="1" applyAlignment="1">
      <alignment horizontal="center" vertical="center"/>
    </xf>
    <xf numFmtId="0" fontId="3" fillId="39" borderId="11" xfId="0" applyFont="1" applyFill="1" applyBorder="1" applyAlignment="1">
      <alignment horizontal="center" vertical="center"/>
    </xf>
    <xf numFmtId="0" fontId="3" fillId="38" borderId="11" xfId="0" applyFont="1" applyFill="1" applyBorder="1" applyAlignment="1">
      <alignment horizontal="center" vertical="center" wrapText="1"/>
    </xf>
    <xf numFmtId="164" fontId="3" fillId="45" borderId="11" xfId="0" applyNumberFormat="1" applyFont="1" applyFill="1" applyBorder="1" applyAlignment="1">
      <alignment horizontal="center" vertical="center" wrapText="1"/>
    </xf>
    <xf numFmtId="0" fontId="3" fillId="35" borderId="16" xfId="0" applyFont="1" applyFill="1" applyBorder="1" applyAlignment="1">
      <alignment horizontal="center" vertical="center"/>
    </xf>
    <xf numFmtId="0" fontId="13" fillId="43" borderId="24" xfId="0" applyFont="1" applyFill="1" applyBorder="1" applyAlignment="1">
      <alignment vertical="center"/>
    </xf>
    <xf numFmtId="165" fontId="7" fillId="43" borderId="25" xfId="0" applyNumberFormat="1" applyFont="1" applyFill="1" applyBorder="1" applyAlignment="1">
      <alignment/>
    </xf>
    <xf numFmtId="0" fontId="7" fillId="43" borderId="26" xfId="0" applyFont="1" applyFill="1" applyBorder="1" applyAlignment="1">
      <alignment horizontal="center"/>
    </xf>
    <xf numFmtId="0" fontId="4" fillId="39" borderId="22" xfId="0" applyFont="1" applyFill="1" applyBorder="1" applyAlignment="1">
      <alignment horizontal="center" vertical="center"/>
    </xf>
    <xf numFmtId="0" fontId="4" fillId="39" borderId="17" xfId="0" applyFont="1" applyFill="1" applyBorder="1" applyAlignment="1">
      <alignment horizontal="center" vertical="center"/>
    </xf>
    <xf numFmtId="0" fontId="4" fillId="39" borderId="13" xfId="0" applyFont="1" applyFill="1" applyBorder="1" applyAlignment="1">
      <alignment horizontal="center" vertical="center"/>
    </xf>
    <xf numFmtId="0" fontId="8" fillId="41" borderId="20" xfId="0" applyFont="1" applyFill="1" applyBorder="1" applyAlignment="1">
      <alignment horizontal="center" vertical="center" wrapText="1"/>
    </xf>
    <xf numFmtId="0" fontId="8" fillId="41" borderId="27" xfId="0" applyFont="1" applyFill="1" applyBorder="1" applyAlignment="1">
      <alignment horizontal="center" vertical="center" wrapText="1"/>
    </xf>
    <xf numFmtId="0" fontId="8" fillId="41" borderId="28" xfId="0" applyFont="1" applyFill="1" applyBorder="1" applyAlignment="1">
      <alignment horizontal="center" vertical="center" wrapText="1"/>
    </xf>
    <xf numFmtId="0" fontId="3" fillId="39" borderId="29" xfId="0" applyFont="1" applyFill="1" applyBorder="1" applyAlignment="1">
      <alignment horizontal="center" vertical="center"/>
    </xf>
    <xf numFmtId="0" fontId="3" fillId="39" borderId="30" xfId="0" applyFont="1" applyFill="1" applyBorder="1" applyAlignment="1">
      <alignment horizontal="center" vertical="center"/>
    </xf>
    <xf numFmtId="0" fontId="3" fillId="39" borderId="31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8" fillId="41" borderId="10" xfId="0" applyFont="1" applyFill="1" applyBorder="1" applyAlignment="1">
      <alignment horizontal="center" vertical="center" wrapText="1"/>
    </xf>
    <xf numFmtId="14" fontId="8" fillId="45" borderId="10" xfId="0" applyNumberFormat="1" applyFont="1" applyFill="1" applyBorder="1" applyAlignment="1">
      <alignment horizontal="center"/>
    </xf>
    <xf numFmtId="0" fontId="8" fillId="45" borderId="10" xfId="0" applyFont="1" applyFill="1" applyBorder="1" applyAlignment="1">
      <alignment horizontal="center"/>
    </xf>
    <xf numFmtId="0" fontId="4" fillId="39" borderId="32" xfId="0" applyFont="1" applyFill="1" applyBorder="1" applyAlignment="1">
      <alignment horizontal="center" vertical="center"/>
    </xf>
    <xf numFmtId="0" fontId="4" fillId="39" borderId="33" xfId="0" applyFont="1" applyFill="1" applyBorder="1" applyAlignment="1">
      <alignment horizontal="center" vertical="center"/>
    </xf>
    <xf numFmtId="0" fontId="4" fillId="39" borderId="34" xfId="0" applyFont="1" applyFill="1" applyBorder="1" applyAlignment="1">
      <alignment horizontal="center" vertic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B2:AV136"/>
  <sheetViews>
    <sheetView zoomScalePageLayoutView="0" workbookViewId="0" topLeftCell="A1">
      <selection activeCell="B16" sqref="B16:K16"/>
    </sheetView>
  </sheetViews>
  <sheetFormatPr defaultColWidth="11.421875" defaultRowHeight="12.75"/>
  <cols>
    <col min="1" max="1" width="2.57421875" style="0" customWidth="1"/>
    <col min="2" max="2" width="6.421875" style="0" bestFit="1" customWidth="1"/>
    <col min="3" max="3" width="16.140625" style="0" bestFit="1" customWidth="1"/>
    <col min="4" max="4" width="9.421875" style="0" bestFit="1" customWidth="1"/>
    <col min="5" max="10" width="12.00390625" style="0" customWidth="1"/>
    <col min="12" max="12" width="2.57421875" style="0" customWidth="1"/>
    <col min="14" max="14" width="15.28125" style="0" bestFit="1" customWidth="1"/>
  </cols>
  <sheetData>
    <row r="1" s="1" customFormat="1" ht="13.5" thickBot="1"/>
    <row r="2" spans="2:11" ht="42.75" customHeight="1">
      <c r="B2" s="88" t="s">
        <v>0</v>
      </c>
      <c r="C2" s="89" t="s">
        <v>1</v>
      </c>
      <c r="D2" s="90" t="s">
        <v>2</v>
      </c>
      <c r="E2" s="91">
        <v>41555</v>
      </c>
      <c r="F2" s="91">
        <v>41641</v>
      </c>
      <c r="G2" s="91">
        <v>41695</v>
      </c>
      <c r="H2" s="91">
        <v>41723</v>
      </c>
      <c r="I2" s="91">
        <v>5</v>
      </c>
      <c r="J2" s="91">
        <v>6</v>
      </c>
      <c r="K2" s="92" t="s">
        <v>11</v>
      </c>
    </row>
    <row r="3" spans="2:11" ht="13.5" customHeight="1">
      <c r="B3" s="20">
        <v>1</v>
      </c>
      <c r="C3" s="50" t="s">
        <v>89</v>
      </c>
      <c r="D3" s="18">
        <f aca="true" t="shared" si="0" ref="D3:D15">AVERAGE(E3:J3)</f>
        <v>30</v>
      </c>
      <c r="E3" s="2">
        <v>30</v>
      </c>
      <c r="F3" s="2"/>
      <c r="G3" s="2"/>
      <c r="H3" s="2"/>
      <c r="I3" s="2"/>
      <c r="J3" s="2"/>
      <c r="K3" s="5">
        <f aca="true" t="shared" si="1" ref="K3:K15">SUM(E3:J3)</f>
        <v>30</v>
      </c>
    </row>
    <row r="4" spans="2:11" ht="13.5" customHeight="1">
      <c r="B4" s="20">
        <v>2</v>
      </c>
      <c r="C4" s="50" t="s">
        <v>78</v>
      </c>
      <c r="D4" s="18">
        <f t="shared" si="0"/>
        <v>25</v>
      </c>
      <c r="E4" s="2">
        <v>25</v>
      </c>
      <c r="F4" s="2"/>
      <c r="G4" s="2"/>
      <c r="H4" s="2"/>
      <c r="I4" s="2"/>
      <c r="J4" s="2"/>
      <c r="K4" s="5">
        <f t="shared" si="1"/>
        <v>25</v>
      </c>
    </row>
    <row r="5" spans="2:48" s="3" customFormat="1" ht="13.5" customHeight="1">
      <c r="B5" s="20">
        <v>3</v>
      </c>
      <c r="C5" s="51" t="s">
        <v>107</v>
      </c>
      <c r="D5" s="18">
        <f t="shared" si="0"/>
        <v>22</v>
      </c>
      <c r="E5" s="2">
        <v>22</v>
      </c>
      <c r="F5" s="2"/>
      <c r="G5" s="2"/>
      <c r="H5" s="2"/>
      <c r="I5" s="2"/>
      <c r="J5" s="2"/>
      <c r="K5" s="5">
        <f t="shared" si="1"/>
        <v>22</v>
      </c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</row>
    <row r="6" spans="2:48" s="3" customFormat="1" ht="13.5" customHeight="1">
      <c r="B6" s="20">
        <v>4</v>
      </c>
      <c r="C6" s="51" t="s">
        <v>108</v>
      </c>
      <c r="D6" s="18">
        <f t="shared" si="0"/>
        <v>20</v>
      </c>
      <c r="E6" s="2">
        <v>20</v>
      </c>
      <c r="F6" s="2"/>
      <c r="G6" s="2"/>
      <c r="H6" s="2"/>
      <c r="I6" s="2"/>
      <c r="J6" s="2"/>
      <c r="K6" s="5">
        <f t="shared" si="1"/>
        <v>20</v>
      </c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</row>
    <row r="7" spans="2:48" s="3" customFormat="1" ht="13.5" customHeight="1">
      <c r="B7" s="20">
        <v>5</v>
      </c>
      <c r="C7" s="51" t="s">
        <v>109</v>
      </c>
      <c r="D7" s="18">
        <f t="shared" si="0"/>
        <v>18</v>
      </c>
      <c r="E7" s="2">
        <v>18</v>
      </c>
      <c r="F7" s="2"/>
      <c r="G7" s="2"/>
      <c r="H7" s="2"/>
      <c r="I7" s="2"/>
      <c r="J7" s="2"/>
      <c r="K7" s="5">
        <f t="shared" si="1"/>
        <v>18</v>
      </c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</row>
    <row r="8" spans="2:48" s="3" customFormat="1" ht="13.5" customHeight="1">
      <c r="B8" s="20">
        <v>6</v>
      </c>
      <c r="C8" s="51" t="s">
        <v>110</v>
      </c>
      <c r="D8" s="18">
        <f t="shared" si="0"/>
        <v>16</v>
      </c>
      <c r="E8" s="2">
        <v>16</v>
      </c>
      <c r="F8" s="2"/>
      <c r="G8" s="2"/>
      <c r="H8" s="2"/>
      <c r="I8" s="2"/>
      <c r="J8" s="2"/>
      <c r="K8" s="5">
        <f t="shared" si="1"/>
        <v>16</v>
      </c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</row>
    <row r="9" spans="2:11" ht="13.5" customHeight="1">
      <c r="B9" s="20">
        <v>7</v>
      </c>
      <c r="C9" s="50" t="s">
        <v>83</v>
      </c>
      <c r="D9" s="18">
        <f t="shared" si="0"/>
        <v>14</v>
      </c>
      <c r="E9" s="2">
        <v>14</v>
      </c>
      <c r="F9" s="2"/>
      <c r="G9" s="2"/>
      <c r="H9" s="2"/>
      <c r="I9" s="2"/>
      <c r="J9" s="2"/>
      <c r="K9" s="5">
        <f t="shared" si="1"/>
        <v>14</v>
      </c>
    </row>
    <row r="10" spans="2:11" ht="13.5" customHeight="1">
      <c r="B10" s="20">
        <v>8</v>
      </c>
      <c r="C10" s="51" t="s">
        <v>81</v>
      </c>
      <c r="D10" s="18">
        <f t="shared" si="0"/>
        <v>12</v>
      </c>
      <c r="E10" s="2">
        <v>12</v>
      </c>
      <c r="F10" s="2"/>
      <c r="G10" s="2"/>
      <c r="H10" s="2"/>
      <c r="I10" s="2"/>
      <c r="J10" s="2"/>
      <c r="K10" s="5">
        <f t="shared" si="1"/>
        <v>12</v>
      </c>
    </row>
    <row r="11" spans="2:11" ht="13.5" customHeight="1">
      <c r="B11" s="20">
        <v>9</v>
      </c>
      <c r="C11" s="51" t="s">
        <v>88</v>
      </c>
      <c r="D11" s="18">
        <f t="shared" si="0"/>
        <v>10</v>
      </c>
      <c r="E11" s="2">
        <v>10</v>
      </c>
      <c r="F11" s="2"/>
      <c r="G11" s="2"/>
      <c r="H11" s="2"/>
      <c r="I11" s="2"/>
      <c r="J11" s="2"/>
      <c r="K11" s="5">
        <f t="shared" si="1"/>
        <v>10</v>
      </c>
    </row>
    <row r="12" spans="2:48" s="3" customFormat="1" ht="13.5" customHeight="1">
      <c r="B12" s="20">
        <v>10</v>
      </c>
      <c r="C12" s="51" t="s">
        <v>111</v>
      </c>
      <c r="D12" s="18">
        <f t="shared" si="0"/>
        <v>8</v>
      </c>
      <c r="E12" s="2">
        <v>8</v>
      </c>
      <c r="F12" s="2"/>
      <c r="G12" s="2"/>
      <c r="H12" s="2"/>
      <c r="I12" s="2"/>
      <c r="J12" s="2"/>
      <c r="K12" s="5">
        <f t="shared" si="1"/>
        <v>8</v>
      </c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</row>
    <row r="13" spans="2:48" s="3" customFormat="1" ht="13.5" customHeight="1">
      <c r="B13" s="20">
        <v>11</v>
      </c>
      <c r="C13" s="51" t="s">
        <v>112</v>
      </c>
      <c r="D13" s="18">
        <f t="shared" si="0"/>
        <v>6</v>
      </c>
      <c r="E13" s="2">
        <v>6</v>
      </c>
      <c r="F13" s="2"/>
      <c r="G13" s="2"/>
      <c r="H13" s="2"/>
      <c r="I13" s="2"/>
      <c r="J13" s="2"/>
      <c r="K13" s="5">
        <f t="shared" si="1"/>
        <v>6</v>
      </c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</row>
    <row r="14" spans="2:11" ht="13.5" customHeight="1">
      <c r="B14" s="20">
        <v>12</v>
      </c>
      <c r="C14" s="50" t="s">
        <v>80</v>
      </c>
      <c r="D14" s="18">
        <f t="shared" si="0"/>
        <v>4</v>
      </c>
      <c r="E14" s="2">
        <v>4</v>
      </c>
      <c r="F14" s="2"/>
      <c r="G14" s="2"/>
      <c r="H14" s="2"/>
      <c r="I14" s="2"/>
      <c r="J14" s="2"/>
      <c r="K14" s="5">
        <f t="shared" si="1"/>
        <v>4</v>
      </c>
    </row>
    <row r="15" spans="2:48" s="3" customFormat="1" ht="13.5" customHeight="1">
      <c r="B15" s="20">
        <v>13</v>
      </c>
      <c r="C15" s="51" t="s">
        <v>119</v>
      </c>
      <c r="D15" s="18">
        <f t="shared" si="0"/>
        <v>2</v>
      </c>
      <c r="E15" s="2">
        <v>2</v>
      </c>
      <c r="F15" s="2"/>
      <c r="G15" s="2"/>
      <c r="H15" s="2"/>
      <c r="I15" s="2"/>
      <c r="J15" s="2"/>
      <c r="K15" s="5">
        <f t="shared" si="1"/>
        <v>2</v>
      </c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</row>
    <row r="16" spans="2:11" ht="13.5" thickBot="1">
      <c r="B16" s="96" t="s">
        <v>8</v>
      </c>
      <c r="C16" s="97"/>
      <c r="D16" s="97"/>
      <c r="E16" s="97"/>
      <c r="F16" s="97"/>
      <c r="G16" s="97"/>
      <c r="H16" s="97"/>
      <c r="I16" s="97"/>
      <c r="J16" s="97"/>
      <c r="K16" s="98"/>
    </row>
    <row r="53" ht="13.5" customHeight="1"/>
    <row r="100" spans="2:11" ht="12.75">
      <c r="B100" s="20">
        <v>14</v>
      </c>
      <c r="C100" s="50" t="s">
        <v>77</v>
      </c>
      <c r="D100" s="18" t="e">
        <f aca="true" t="shared" si="2" ref="D100:D136">AVERAGE(E100:J100)</f>
        <v>#DIV/0!</v>
      </c>
      <c r="E100" s="2"/>
      <c r="F100" s="2"/>
      <c r="G100" s="2"/>
      <c r="H100" s="2"/>
      <c r="I100" s="2"/>
      <c r="J100" s="2"/>
      <c r="K100" s="5">
        <f aca="true" t="shared" si="3" ref="K100:K136">SUM(E100:J100)</f>
        <v>0</v>
      </c>
    </row>
    <row r="101" spans="2:11" ht="13.5" customHeight="1">
      <c r="B101" s="20">
        <v>15</v>
      </c>
      <c r="C101" s="50" t="s">
        <v>4</v>
      </c>
      <c r="D101" s="18" t="e">
        <f t="shared" si="2"/>
        <v>#DIV/0!</v>
      </c>
      <c r="E101" s="2"/>
      <c r="F101" s="2"/>
      <c r="G101" s="2"/>
      <c r="H101" s="2"/>
      <c r="I101" s="2"/>
      <c r="J101" s="2"/>
      <c r="K101" s="5">
        <f t="shared" si="3"/>
        <v>0</v>
      </c>
    </row>
    <row r="102" spans="2:11" ht="13.5" customHeight="1">
      <c r="B102" s="20">
        <v>16</v>
      </c>
      <c r="C102" s="50" t="s">
        <v>91</v>
      </c>
      <c r="D102" s="18" t="e">
        <f t="shared" si="2"/>
        <v>#DIV/0!</v>
      </c>
      <c r="E102" s="2"/>
      <c r="F102" s="2"/>
      <c r="G102" s="2"/>
      <c r="H102" s="2"/>
      <c r="I102" s="2"/>
      <c r="J102" s="2"/>
      <c r="K102" s="5">
        <f t="shared" si="3"/>
        <v>0</v>
      </c>
    </row>
    <row r="103" spans="2:11" ht="13.5" customHeight="1">
      <c r="B103" s="20">
        <v>17</v>
      </c>
      <c r="C103" s="50" t="s">
        <v>92</v>
      </c>
      <c r="D103" s="18" t="e">
        <f t="shared" si="2"/>
        <v>#DIV/0!</v>
      </c>
      <c r="E103" s="2"/>
      <c r="F103" s="2"/>
      <c r="G103" s="2"/>
      <c r="H103" s="2"/>
      <c r="I103" s="2"/>
      <c r="J103" s="2"/>
      <c r="K103" s="5">
        <f t="shared" si="3"/>
        <v>0</v>
      </c>
    </row>
    <row r="104" spans="2:11" ht="13.5" customHeight="1">
      <c r="B104" s="20">
        <v>18</v>
      </c>
      <c r="C104" s="50" t="s">
        <v>93</v>
      </c>
      <c r="D104" s="18" t="e">
        <f t="shared" si="2"/>
        <v>#DIV/0!</v>
      </c>
      <c r="E104" s="2"/>
      <c r="F104" s="2"/>
      <c r="G104" s="2"/>
      <c r="H104" s="2"/>
      <c r="I104" s="2"/>
      <c r="J104" s="2"/>
      <c r="K104" s="5">
        <f t="shared" si="3"/>
        <v>0</v>
      </c>
    </row>
    <row r="105" spans="2:11" ht="13.5" customHeight="1">
      <c r="B105" s="20">
        <v>19</v>
      </c>
      <c r="C105" s="50" t="s">
        <v>94</v>
      </c>
      <c r="D105" s="18" t="e">
        <f t="shared" si="2"/>
        <v>#DIV/0!</v>
      </c>
      <c r="E105" s="2"/>
      <c r="F105" s="2"/>
      <c r="G105" s="2"/>
      <c r="H105" s="2"/>
      <c r="I105" s="2"/>
      <c r="J105" s="2"/>
      <c r="K105" s="5">
        <f t="shared" si="3"/>
        <v>0</v>
      </c>
    </row>
    <row r="106" spans="2:11" ht="13.5" customHeight="1">
      <c r="B106" s="20">
        <v>20</v>
      </c>
      <c r="C106" s="50" t="s">
        <v>3</v>
      </c>
      <c r="D106" s="18" t="e">
        <f t="shared" si="2"/>
        <v>#DIV/0!</v>
      </c>
      <c r="E106" s="2"/>
      <c r="F106" s="2"/>
      <c r="G106" s="2"/>
      <c r="H106" s="2"/>
      <c r="I106" s="2"/>
      <c r="J106" s="2"/>
      <c r="K106" s="5">
        <f t="shared" si="3"/>
        <v>0</v>
      </c>
    </row>
    <row r="107" spans="2:11" ht="13.5" customHeight="1">
      <c r="B107" s="20">
        <v>21</v>
      </c>
      <c r="C107" s="50" t="s">
        <v>95</v>
      </c>
      <c r="D107" s="18" t="e">
        <f t="shared" si="2"/>
        <v>#DIV/0!</v>
      </c>
      <c r="E107" s="2"/>
      <c r="F107" s="2"/>
      <c r="G107" s="2"/>
      <c r="H107" s="2"/>
      <c r="I107" s="2"/>
      <c r="J107" s="2"/>
      <c r="K107" s="5">
        <f t="shared" si="3"/>
        <v>0</v>
      </c>
    </row>
    <row r="108" spans="2:11" ht="13.5" customHeight="1">
      <c r="B108" s="20">
        <v>22</v>
      </c>
      <c r="C108" s="50" t="s">
        <v>96</v>
      </c>
      <c r="D108" s="18" t="e">
        <f t="shared" si="2"/>
        <v>#DIV/0!</v>
      </c>
      <c r="E108" s="2"/>
      <c r="F108" s="2"/>
      <c r="G108" s="2"/>
      <c r="H108" s="2"/>
      <c r="I108" s="2"/>
      <c r="J108" s="2"/>
      <c r="K108" s="5">
        <f t="shared" si="3"/>
        <v>0</v>
      </c>
    </row>
    <row r="109" spans="2:11" ht="13.5" customHeight="1">
      <c r="B109" s="20">
        <v>23</v>
      </c>
      <c r="C109" s="51" t="s">
        <v>97</v>
      </c>
      <c r="D109" s="18" t="e">
        <f t="shared" si="2"/>
        <v>#DIV/0!</v>
      </c>
      <c r="E109" s="2"/>
      <c r="F109" s="2"/>
      <c r="G109" s="2"/>
      <c r="H109" s="2"/>
      <c r="I109" s="2"/>
      <c r="J109" s="2"/>
      <c r="K109" s="5">
        <f t="shared" si="3"/>
        <v>0</v>
      </c>
    </row>
    <row r="110" spans="2:11" ht="13.5" customHeight="1">
      <c r="B110" s="20">
        <v>24</v>
      </c>
      <c r="C110" s="50" t="s">
        <v>98</v>
      </c>
      <c r="D110" s="18" t="e">
        <f t="shared" si="2"/>
        <v>#DIV/0!</v>
      </c>
      <c r="E110" s="2"/>
      <c r="F110" s="2"/>
      <c r="G110" s="2"/>
      <c r="H110" s="2"/>
      <c r="I110" s="2"/>
      <c r="J110" s="2"/>
      <c r="K110" s="5">
        <f t="shared" si="3"/>
        <v>0</v>
      </c>
    </row>
    <row r="111" spans="2:48" s="3" customFormat="1" ht="13.5" customHeight="1">
      <c r="B111" s="20">
        <v>25</v>
      </c>
      <c r="C111" s="51" t="s">
        <v>99</v>
      </c>
      <c r="D111" s="18" t="e">
        <f t="shared" si="2"/>
        <v>#DIV/0!</v>
      </c>
      <c r="E111" s="2"/>
      <c r="F111" s="2"/>
      <c r="G111" s="2"/>
      <c r="H111" s="2"/>
      <c r="I111" s="2"/>
      <c r="J111" s="2"/>
      <c r="K111" s="5">
        <f t="shared" si="3"/>
        <v>0</v>
      </c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</row>
    <row r="112" spans="2:11" ht="13.5" customHeight="1">
      <c r="B112" s="20">
        <v>26</v>
      </c>
      <c r="C112" s="50" t="s">
        <v>5</v>
      </c>
      <c r="D112" s="18" t="e">
        <f t="shared" si="2"/>
        <v>#DIV/0!</v>
      </c>
      <c r="E112" s="2"/>
      <c r="F112" s="2"/>
      <c r="G112" s="2"/>
      <c r="H112" s="2"/>
      <c r="I112" s="2"/>
      <c r="J112" s="2"/>
      <c r="K112" s="5">
        <f t="shared" si="3"/>
        <v>0</v>
      </c>
    </row>
    <row r="113" spans="2:11" ht="13.5" customHeight="1">
      <c r="B113" s="20">
        <v>27</v>
      </c>
      <c r="C113" s="50" t="s">
        <v>100</v>
      </c>
      <c r="D113" s="18" t="e">
        <f t="shared" si="2"/>
        <v>#DIV/0!</v>
      </c>
      <c r="E113" s="2"/>
      <c r="F113" s="2"/>
      <c r="G113" s="2"/>
      <c r="H113" s="2"/>
      <c r="I113" s="2"/>
      <c r="J113" s="2"/>
      <c r="K113" s="5">
        <f t="shared" si="3"/>
        <v>0</v>
      </c>
    </row>
    <row r="114" spans="2:11" ht="13.5" customHeight="1">
      <c r="B114" s="20">
        <v>28</v>
      </c>
      <c r="C114" s="50" t="s">
        <v>101</v>
      </c>
      <c r="D114" s="18" t="e">
        <f t="shared" si="2"/>
        <v>#DIV/0!</v>
      </c>
      <c r="E114" s="2"/>
      <c r="F114" s="2"/>
      <c r="G114" s="2"/>
      <c r="H114" s="2"/>
      <c r="I114" s="2"/>
      <c r="J114" s="2"/>
      <c r="K114" s="5">
        <f t="shared" si="3"/>
        <v>0</v>
      </c>
    </row>
    <row r="115" spans="2:11" ht="13.5" customHeight="1">
      <c r="B115" s="20">
        <v>29</v>
      </c>
      <c r="C115" s="50" t="s">
        <v>102</v>
      </c>
      <c r="D115" s="18" t="e">
        <f t="shared" si="2"/>
        <v>#DIV/0!</v>
      </c>
      <c r="E115" s="2"/>
      <c r="F115" s="2"/>
      <c r="G115" s="2"/>
      <c r="H115" s="2"/>
      <c r="I115" s="2"/>
      <c r="J115" s="2"/>
      <c r="K115" s="5">
        <f t="shared" si="3"/>
        <v>0</v>
      </c>
    </row>
    <row r="116" spans="2:11" ht="13.5" customHeight="1">
      <c r="B116" s="20">
        <v>30</v>
      </c>
      <c r="C116" s="50" t="s">
        <v>103</v>
      </c>
      <c r="D116" s="18" t="e">
        <f t="shared" si="2"/>
        <v>#DIV/0!</v>
      </c>
      <c r="E116" s="2"/>
      <c r="F116" s="2"/>
      <c r="G116" s="2"/>
      <c r="H116" s="2"/>
      <c r="I116" s="2"/>
      <c r="J116" s="2"/>
      <c r="K116" s="5">
        <f t="shared" si="3"/>
        <v>0</v>
      </c>
    </row>
    <row r="117" spans="2:11" ht="13.5" customHeight="1">
      <c r="B117" s="20">
        <v>31</v>
      </c>
      <c r="C117" s="50" t="s">
        <v>104</v>
      </c>
      <c r="D117" s="18" t="e">
        <f t="shared" si="2"/>
        <v>#DIV/0!</v>
      </c>
      <c r="E117" s="2"/>
      <c r="F117" s="2"/>
      <c r="G117" s="2"/>
      <c r="H117" s="2"/>
      <c r="I117" s="2"/>
      <c r="J117" s="2"/>
      <c r="K117" s="5">
        <f t="shared" si="3"/>
        <v>0</v>
      </c>
    </row>
    <row r="118" spans="2:11" ht="13.5" customHeight="1">
      <c r="B118" s="20">
        <v>32</v>
      </c>
      <c r="C118" s="50" t="s">
        <v>84</v>
      </c>
      <c r="D118" s="18" t="e">
        <f t="shared" si="2"/>
        <v>#DIV/0!</v>
      </c>
      <c r="E118" s="2"/>
      <c r="F118" s="2"/>
      <c r="G118" s="2"/>
      <c r="H118" s="2"/>
      <c r="I118" s="2"/>
      <c r="J118" s="2"/>
      <c r="K118" s="5">
        <f t="shared" si="3"/>
        <v>0</v>
      </c>
    </row>
    <row r="119" spans="2:11" ht="13.5" customHeight="1">
      <c r="B119" s="20">
        <v>33</v>
      </c>
      <c r="C119" s="50" t="s">
        <v>85</v>
      </c>
      <c r="D119" s="18" t="e">
        <f t="shared" si="2"/>
        <v>#DIV/0!</v>
      </c>
      <c r="E119" s="2"/>
      <c r="F119" s="2"/>
      <c r="G119" s="2"/>
      <c r="H119" s="2"/>
      <c r="I119" s="2"/>
      <c r="J119" s="2"/>
      <c r="K119" s="5">
        <f t="shared" si="3"/>
        <v>0</v>
      </c>
    </row>
    <row r="120" spans="2:11" ht="13.5" customHeight="1">
      <c r="B120" s="20">
        <v>34</v>
      </c>
      <c r="C120" s="50" t="s">
        <v>86</v>
      </c>
      <c r="D120" s="18" t="e">
        <f t="shared" si="2"/>
        <v>#DIV/0!</v>
      </c>
      <c r="E120" s="2"/>
      <c r="F120" s="2"/>
      <c r="G120" s="2"/>
      <c r="H120" s="2"/>
      <c r="I120" s="2"/>
      <c r="J120" s="2"/>
      <c r="K120" s="5">
        <f t="shared" si="3"/>
        <v>0</v>
      </c>
    </row>
    <row r="121" spans="2:11" ht="13.5" customHeight="1">
      <c r="B121" s="20">
        <v>35</v>
      </c>
      <c r="C121" s="50" t="s">
        <v>87</v>
      </c>
      <c r="D121" s="18" t="e">
        <f t="shared" si="2"/>
        <v>#DIV/0!</v>
      </c>
      <c r="E121" s="2"/>
      <c r="F121" s="2"/>
      <c r="G121" s="2"/>
      <c r="H121" s="2"/>
      <c r="I121" s="2"/>
      <c r="J121" s="2"/>
      <c r="K121" s="5">
        <f t="shared" si="3"/>
        <v>0</v>
      </c>
    </row>
    <row r="122" spans="2:11" ht="13.5" customHeight="1">
      <c r="B122" s="20">
        <v>36</v>
      </c>
      <c r="C122" s="51" t="s">
        <v>82</v>
      </c>
      <c r="D122" s="18" t="e">
        <f t="shared" si="2"/>
        <v>#DIV/0!</v>
      </c>
      <c r="E122" s="2"/>
      <c r="F122" s="2"/>
      <c r="G122" s="2"/>
      <c r="H122" s="2"/>
      <c r="I122" s="2"/>
      <c r="J122" s="2"/>
      <c r="K122" s="5">
        <f t="shared" si="3"/>
        <v>0</v>
      </c>
    </row>
    <row r="123" spans="2:11" ht="13.5" customHeight="1">
      <c r="B123" s="20">
        <v>37</v>
      </c>
      <c r="C123" s="50" t="s">
        <v>90</v>
      </c>
      <c r="D123" s="18" t="e">
        <f t="shared" si="2"/>
        <v>#DIV/0!</v>
      </c>
      <c r="E123" s="2"/>
      <c r="F123" s="2"/>
      <c r="G123" s="2"/>
      <c r="H123" s="2"/>
      <c r="I123" s="2"/>
      <c r="J123" s="2"/>
      <c r="K123" s="5">
        <f t="shared" si="3"/>
        <v>0</v>
      </c>
    </row>
    <row r="124" spans="2:11" ht="13.5" customHeight="1">
      <c r="B124" s="20">
        <v>38</v>
      </c>
      <c r="C124" s="50" t="s">
        <v>79</v>
      </c>
      <c r="D124" s="18" t="e">
        <f t="shared" si="2"/>
        <v>#DIV/0!</v>
      </c>
      <c r="E124" s="2"/>
      <c r="F124" s="2"/>
      <c r="G124" s="2"/>
      <c r="H124" s="2"/>
      <c r="I124" s="2"/>
      <c r="J124" s="2"/>
      <c r="K124" s="5">
        <f t="shared" si="3"/>
        <v>0</v>
      </c>
    </row>
    <row r="125" spans="2:11" ht="13.5" customHeight="1">
      <c r="B125" s="20">
        <v>39</v>
      </c>
      <c r="C125" s="50" t="s">
        <v>10</v>
      </c>
      <c r="D125" s="18" t="e">
        <f t="shared" si="2"/>
        <v>#DIV/0!</v>
      </c>
      <c r="E125" s="2"/>
      <c r="F125" s="2"/>
      <c r="G125" s="2"/>
      <c r="H125" s="2"/>
      <c r="I125" s="2"/>
      <c r="J125" s="2"/>
      <c r="K125" s="5">
        <f t="shared" si="3"/>
        <v>0</v>
      </c>
    </row>
    <row r="126" spans="2:11" ht="13.5" customHeight="1">
      <c r="B126" s="20">
        <v>40</v>
      </c>
      <c r="C126" s="50" t="s">
        <v>6</v>
      </c>
      <c r="D126" s="18" t="e">
        <f t="shared" si="2"/>
        <v>#DIV/0!</v>
      </c>
      <c r="E126" s="2"/>
      <c r="F126" s="2"/>
      <c r="G126" s="2"/>
      <c r="H126" s="2"/>
      <c r="I126" s="2"/>
      <c r="J126" s="2"/>
      <c r="K126" s="5">
        <f t="shared" si="3"/>
        <v>0</v>
      </c>
    </row>
    <row r="127" spans="2:11" ht="13.5" customHeight="1">
      <c r="B127" s="20">
        <v>41</v>
      </c>
      <c r="C127" s="50" t="s">
        <v>7</v>
      </c>
      <c r="D127" s="18" t="e">
        <f t="shared" si="2"/>
        <v>#DIV/0!</v>
      </c>
      <c r="E127" s="2"/>
      <c r="F127" s="2"/>
      <c r="G127" s="2"/>
      <c r="H127" s="2"/>
      <c r="I127" s="2"/>
      <c r="J127" s="2"/>
      <c r="K127" s="5">
        <f t="shared" si="3"/>
        <v>0</v>
      </c>
    </row>
    <row r="128" spans="2:48" s="3" customFormat="1" ht="13.5" customHeight="1">
      <c r="B128" s="20">
        <v>42</v>
      </c>
      <c r="C128" s="51" t="s">
        <v>105</v>
      </c>
      <c r="D128" s="18" t="e">
        <f t="shared" si="2"/>
        <v>#DIV/0!</v>
      </c>
      <c r="E128" s="2"/>
      <c r="F128" s="2"/>
      <c r="G128" s="2"/>
      <c r="H128" s="2"/>
      <c r="I128" s="2"/>
      <c r="J128" s="2"/>
      <c r="K128" s="5">
        <f t="shared" si="3"/>
        <v>0</v>
      </c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</row>
    <row r="129" spans="2:48" s="3" customFormat="1" ht="13.5" customHeight="1">
      <c r="B129" s="20">
        <v>43</v>
      </c>
      <c r="C129" s="50">
        <v>43</v>
      </c>
      <c r="D129" s="18" t="e">
        <f t="shared" si="2"/>
        <v>#DIV/0!</v>
      </c>
      <c r="E129" s="2"/>
      <c r="F129" s="2"/>
      <c r="G129" s="2"/>
      <c r="H129" s="2"/>
      <c r="I129" s="2"/>
      <c r="J129" s="2"/>
      <c r="K129" s="5">
        <f t="shared" si="3"/>
        <v>0</v>
      </c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</row>
    <row r="130" spans="2:48" s="3" customFormat="1" ht="13.5" customHeight="1">
      <c r="B130" s="20">
        <v>44</v>
      </c>
      <c r="C130" s="50" t="s">
        <v>106</v>
      </c>
      <c r="D130" s="18" t="e">
        <f t="shared" si="2"/>
        <v>#DIV/0!</v>
      </c>
      <c r="E130" s="2"/>
      <c r="F130" s="2"/>
      <c r="G130" s="2"/>
      <c r="H130" s="2"/>
      <c r="I130" s="2"/>
      <c r="J130" s="2"/>
      <c r="K130" s="5">
        <f t="shared" si="3"/>
        <v>0</v>
      </c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</row>
    <row r="131" spans="2:11" ht="13.5" customHeight="1">
      <c r="B131" s="20">
        <v>45</v>
      </c>
      <c r="C131" s="50" t="s">
        <v>9</v>
      </c>
      <c r="D131" s="18" t="e">
        <f t="shared" si="2"/>
        <v>#DIV/0!</v>
      </c>
      <c r="E131" s="2"/>
      <c r="F131" s="2"/>
      <c r="G131" s="2"/>
      <c r="H131" s="2"/>
      <c r="I131" s="2"/>
      <c r="J131" s="2"/>
      <c r="K131" s="5">
        <f t="shared" si="3"/>
        <v>0</v>
      </c>
    </row>
    <row r="132" spans="2:48" s="3" customFormat="1" ht="13.5" customHeight="1">
      <c r="B132" s="20">
        <v>46</v>
      </c>
      <c r="C132" s="51">
        <v>46</v>
      </c>
      <c r="D132" s="18" t="e">
        <f t="shared" si="2"/>
        <v>#DIV/0!</v>
      </c>
      <c r="E132" s="2"/>
      <c r="F132" s="2"/>
      <c r="G132" s="2"/>
      <c r="H132" s="2"/>
      <c r="I132" s="2"/>
      <c r="J132" s="2"/>
      <c r="K132" s="5">
        <f t="shared" si="3"/>
        <v>0</v>
      </c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</row>
    <row r="133" spans="2:48" s="3" customFormat="1" ht="13.5" customHeight="1">
      <c r="B133" s="20">
        <v>47</v>
      </c>
      <c r="C133" s="51">
        <v>47</v>
      </c>
      <c r="D133" s="18" t="e">
        <f t="shared" si="2"/>
        <v>#DIV/0!</v>
      </c>
      <c r="E133" s="2"/>
      <c r="F133" s="2"/>
      <c r="G133" s="2"/>
      <c r="H133" s="2"/>
      <c r="I133" s="2"/>
      <c r="J133" s="2"/>
      <c r="K133" s="5">
        <f t="shared" si="3"/>
        <v>0</v>
      </c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</row>
    <row r="134" spans="2:48" s="3" customFormat="1" ht="13.5" customHeight="1">
      <c r="B134" s="20">
        <v>48</v>
      </c>
      <c r="C134" s="51">
        <v>48</v>
      </c>
      <c r="D134" s="18" t="e">
        <f t="shared" si="2"/>
        <v>#DIV/0!</v>
      </c>
      <c r="E134" s="2"/>
      <c r="F134" s="2"/>
      <c r="G134" s="2"/>
      <c r="H134" s="2"/>
      <c r="I134" s="2"/>
      <c r="J134" s="2"/>
      <c r="K134" s="5">
        <f t="shared" si="3"/>
        <v>0</v>
      </c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</row>
    <row r="135" spans="2:48" s="3" customFormat="1" ht="13.5" customHeight="1">
      <c r="B135" s="20">
        <v>49</v>
      </c>
      <c r="C135" s="51">
        <v>49</v>
      </c>
      <c r="D135" s="18" t="e">
        <f t="shared" si="2"/>
        <v>#DIV/0!</v>
      </c>
      <c r="E135" s="2"/>
      <c r="F135" s="2"/>
      <c r="G135" s="2"/>
      <c r="H135" s="2"/>
      <c r="I135" s="2"/>
      <c r="J135" s="2"/>
      <c r="K135" s="5">
        <f t="shared" si="3"/>
        <v>0</v>
      </c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</row>
    <row r="136" spans="2:48" s="3" customFormat="1" ht="13.5" customHeight="1">
      <c r="B136" s="20">
        <v>50</v>
      </c>
      <c r="C136" s="51">
        <v>50</v>
      </c>
      <c r="D136" s="18" t="e">
        <f t="shared" si="2"/>
        <v>#DIV/0!</v>
      </c>
      <c r="E136" s="2"/>
      <c r="F136" s="2"/>
      <c r="G136" s="2"/>
      <c r="H136" s="2"/>
      <c r="I136" s="2"/>
      <c r="J136" s="2"/>
      <c r="K136" s="5">
        <f t="shared" si="3"/>
        <v>0</v>
      </c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</row>
  </sheetData>
  <sheetProtection/>
  <mergeCells count="1">
    <mergeCell ref="B16:K16"/>
  </mergeCells>
  <printOptions horizontalCentered="1" verticalCentered="1"/>
  <pageMargins left="0" right="0" top="1.3779527559055118" bottom="0" header="0.5118110236220472" footer="0.5118110236220472"/>
  <pageSetup fitToHeight="1" fitToWidth="1" horizontalDpi="300" verticalDpi="300" orientation="portrait" paperSize="9" scale="86" r:id="rId3"/>
  <headerFooter alignWithMargins="0">
    <oddHeader>&amp;C&amp;"Arial,Fett"&amp;36GT - Serie                                                                                          nach S3 - Regelment</oddHeader>
  </headerFooter>
  <rowBreaks count="1" manualBreakCount="1">
    <brk id="54" max="15" man="1"/>
  </rowBreak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4"/>
  </sheetPr>
  <dimension ref="A2:AX53"/>
  <sheetViews>
    <sheetView zoomScale="85" zoomScaleNormal="85" zoomScalePageLayoutView="0" workbookViewId="0" topLeftCell="A1">
      <selection activeCell="AT26" sqref="AT26"/>
    </sheetView>
  </sheetViews>
  <sheetFormatPr defaultColWidth="11.421875" defaultRowHeight="12.75"/>
  <cols>
    <col min="2" max="2" width="22.00390625" style="0" bestFit="1" customWidth="1"/>
    <col min="9" max="9" width="1.1484375" style="0" customWidth="1"/>
    <col min="10" max="10" width="6.421875" style="0" bestFit="1" customWidth="1"/>
    <col min="11" max="11" width="16.140625" style="0" bestFit="1" customWidth="1"/>
    <col min="12" max="12" width="9.421875" style="0" bestFit="1" customWidth="1"/>
    <col min="23" max="23" width="15.28125" style="0" bestFit="1" customWidth="1"/>
  </cols>
  <sheetData>
    <row r="1" s="1" customFormat="1" ht="13.5" thickBot="1"/>
    <row r="2" spans="1:37" ht="42.75" customHeight="1">
      <c r="A2" s="32" t="s">
        <v>0</v>
      </c>
      <c r="B2" s="35" t="s">
        <v>1</v>
      </c>
      <c r="C2" s="33" t="s">
        <v>66</v>
      </c>
      <c r="D2" s="33" t="s">
        <v>67</v>
      </c>
      <c r="E2" s="33" t="s">
        <v>68</v>
      </c>
      <c r="F2" s="33" t="s">
        <v>69</v>
      </c>
      <c r="G2" s="34" t="s">
        <v>11</v>
      </c>
      <c r="J2" s="28" t="s">
        <v>0</v>
      </c>
      <c r="K2" s="22" t="s">
        <v>1</v>
      </c>
      <c r="L2" s="29" t="s">
        <v>2</v>
      </c>
      <c r="M2" s="91">
        <v>41555</v>
      </c>
      <c r="N2" s="91">
        <v>41641</v>
      </c>
      <c r="O2" s="91">
        <v>41695</v>
      </c>
      <c r="P2" s="91">
        <v>41723</v>
      </c>
      <c r="Q2" s="91">
        <v>5</v>
      </c>
      <c r="R2" s="91">
        <v>6</v>
      </c>
      <c r="S2" s="16" t="s">
        <v>11</v>
      </c>
      <c r="W2">
        <v>1</v>
      </c>
      <c r="AD2">
        <v>2</v>
      </c>
      <c r="AK2">
        <v>3</v>
      </c>
    </row>
    <row r="3" spans="1:43" ht="18">
      <c r="A3" s="55">
        <v>1</v>
      </c>
      <c r="B3" s="50" t="s">
        <v>89</v>
      </c>
      <c r="C3" s="31">
        <f aca="true" t="shared" si="0" ref="C3:C16">SUM(X3:AC3)</f>
        <v>1</v>
      </c>
      <c r="D3" s="31">
        <f aca="true" t="shared" si="1" ref="D3:D16">SUM(AE3:AJ3)</f>
        <v>0</v>
      </c>
      <c r="E3" s="31">
        <f aca="true" t="shared" si="2" ref="E3:E16">SUM(AL3:AQ3)</f>
        <v>0</v>
      </c>
      <c r="F3" s="31">
        <f aca="true" t="shared" si="3" ref="F3:F16">SUM(C3:E3)</f>
        <v>1</v>
      </c>
      <c r="G3" s="56">
        <f>Jahreswertung!$K$100</f>
        <v>0</v>
      </c>
      <c r="J3" s="55">
        <v>1</v>
      </c>
      <c r="K3" s="50" t="s">
        <v>89</v>
      </c>
      <c r="L3" s="18">
        <f aca="true" t="shared" si="4" ref="L3:L34">AVERAGE(M3:R3)</f>
        <v>5</v>
      </c>
      <c r="M3" s="2">
        <f>Jahreswertung!E3</f>
        <v>30</v>
      </c>
      <c r="N3" s="2">
        <f>Jahreswertung!F3</f>
        <v>0</v>
      </c>
      <c r="O3" s="2">
        <f>Jahreswertung!G3</f>
        <v>0</v>
      </c>
      <c r="P3" s="2">
        <f>Jahreswertung!H3</f>
        <v>0</v>
      </c>
      <c r="Q3" s="2">
        <f>Jahreswertung!I3</f>
        <v>0</v>
      </c>
      <c r="R3" s="2">
        <f>Jahreswertung!J3</f>
        <v>0</v>
      </c>
      <c r="S3" s="5">
        <f aca="true" t="shared" si="5" ref="S3:S34">SUM(M3:R3)</f>
        <v>30</v>
      </c>
      <c r="W3" s="50" t="s">
        <v>89</v>
      </c>
      <c r="X3" s="30">
        <f aca="true" t="shared" si="6" ref="X3:X15">IF(M3=30,1,0)</f>
        <v>1</v>
      </c>
      <c r="Y3" s="30">
        <f aca="true" t="shared" si="7" ref="Y3:Y15">IF(N3=30,1,0)</f>
        <v>0</v>
      </c>
      <c r="Z3" s="30">
        <f aca="true" t="shared" si="8" ref="Z3:Z15">IF(O3=30,1,0)</f>
        <v>0</v>
      </c>
      <c r="AA3" s="30">
        <f aca="true" t="shared" si="9" ref="AA3:AA15">IF(P3=30,1,0)</f>
        <v>0</v>
      </c>
      <c r="AB3" s="30">
        <f aca="true" t="shared" si="10" ref="AB3:AB15">IF(Q3=30,1,0)</f>
        <v>0</v>
      </c>
      <c r="AC3" s="30">
        <f aca="true" t="shared" si="11" ref="AC3:AC15">IF(R3=30,1,0)</f>
        <v>0</v>
      </c>
      <c r="AD3" s="50" t="str">
        <f>Jahreswertung!C3</f>
        <v>Gasselseder J.</v>
      </c>
      <c r="AE3">
        <f aca="true" t="shared" si="12" ref="AE3:AE15">IF(M3=25,1,0)</f>
        <v>0</v>
      </c>
      <c r="AF3">
        <f aca="true" t="shared" si="13" ref="AF3:AF15">IF(N3=25,1,0)</f>
        <v>0</v>
      </c>
      <c r="AG3">
        <f aca="true" t="shared" si="14" ref="AG3:AG15">IF(O3=25,1,0)</f>
        <v>0</v>
      </c>
      <c r="AH3">
        <f aca="true" t="shared" si="15" ref="AH3:AH15">IF(P3=25,1,0)</f>
        <v>0</v>
      </c>
      <c r="AI3">
        <f aca="true" t="shared" si="16" ref="AI3:AI15">IF(Q3=25,1,0)</f>
        <v>0</v>
      </c>
      <c r="AJ3">
        <f aca="true" t="shared" si="17" ref="AJ3:AJ15">IF(R3=25,1,0)</f>
        <v>0</v>
      </c>
      <c r="AK3" s="57" t="str">
        <f>Jahreswertung!C3</f>
        <v>Gasselseder J.</v>
      </c>
      <c r="AL3">
        <f aca="true" t="shared" si="18" ref="AL3:AL15">IF(M3=22,1,0)</f>
        <v>0</v>
      </c>
      <c r="AM3">
        <f aca="true" t="shared" si="19" ref="AM3:AM15">IF(N3=22,1,0)</f>
        <v>0</v>
      </c>
      <c r="AN3">
        <f aca="true" t="shared" si="20" ref="AN3:AN15">IF(O3=22,1,0)</f>
        <v>0</v>
      </c>
      <c r="AO3">
        <f aca="true" t="shared" si="21" ref="AO3:AO15">IF(P3=22,1,0)</f>
        <v>0</v>
      </c>
      <c r="AP3">
        <f aca="true" t="shared" si="22" ref="AP3:AP15">IF(Q3=22,1,0)</f>
        <v>0</v>
      </c>
      <c r="AQ3">
        <f aca="true" t="shared" si="23" ref="AQ3:AQ15">IF(R3=22,1,0)</f>
        <v>0</v>
      </c>
    </row>
    <row r="4" spans="1:43" ht="18">
      <c r="A4" s="55">
        <v>2</v>
      </c>
      <c r="B4" s="50" t="s">
        <v>78</v>
      </c>
      <c r="C4" s="31">
        <f t="shared" si="0"/>
        <v>0</v>
      </c>
      <c r="D4" s="31">
        <f t="shared" si="1"/>
        <v>1</v>
      </c>
      <c r="E4" s="31">
        <f t="shared" si="2"/>
        <v>0</v>
      </c>
      <c r="F4" s="31">
        <f t="shared" si="3"/>
        <v>1</v>
      </c>
      <c r="G4" s="56">
        <f>Jahreswertung!$K$100</f>
        <v>0</v>
      </c>
      <c r="J4" s="55">
        <v>2</v>
      </c>
      <c r="K4" s="50" t="s">
        <v>78</v>
      </c>
      <c r="L4" s="18">
        <f t="shared" si="4"/>
        <v>4.166666666666667</v>
      </c>
      <c r="M4" s="2">
        <f>Jahreswertung!E4</f>
        <v>25</v>
      </c>
      <c r="N4" s="2">
        <f>Jahreswertung!F4</f>
        <v>0</v>
      </c>
      <c r="O4" s="2">
        <f>Jahreswertung!G4</f>
        <v>0</v>
      </c>
      <c r="P4" s="2">
        <f>Jahreswertung!H4</f>
        <v>0</v>
      </c>
      <c r="Q4" s="2">
        <f>Jahreswertung!I4</f>
        <v>0</v>
      </c>
      <c r="R4" s="2">
        <f>Jahreswertung!J4</f>
        <v>0</v>
      </c>
      <c r="S4" s="5">
        <f t="shared" si="5"/>
        <v>25</v>
      </c>
      <c r="W4" s="50" t="s">
        <v>78</v>
      </c>
      <c r="X4" s="30">
        <f t="shared" si="6"/>
        <v>0</v>
      </c>
      <c r="Y4" s="30">
        <f t="shared" si="7"/>
        <v>0</v>
      </c>
      <c r="Z4" s="30">
        <f t="shared" si="8"/>
        <v>0</v>
      </c>
      <c r="AA4" s="30">
        <f t="shared" si="9"/>
        <v>0</v>
      </c>
      <c r="AB4" s="30">
        <f t="shared" si="10"/>
        <v>0</v>
      </c>
      <c r="AC4" s="30">
        <f t="shared" si="11"/>
        <v>0</v>
      </c>
      <c r="AD4" s="50" t="str">
        <f>Jahreswertung!C4</f>
        <v>Sanda Th.</v>
      </c>
      <c r="AE4">
        <f t="shared" si="12"/>
        <v>1</v>
      </c>
      <c r="AF4">
        <f t="shared" si="13"/>
        <v>0</v>
      </c>
      <c r="AG4">
        <f t="shared" si="14"/>
        <v>0</v>
      </c>
      <c r="AH4">
        <f t="shared" si="15"/>
        <v>0</v>
      </c>
      <c r="AI4">
        <f t="shared" si="16"/>
        <v>0</v>
      </c>
      <c r="AJ4">
        <f t="shared" si="17"/>
        <v>0</v>
      </c>
      <c r="AK4" s="57" t="str">
        <f>Jahreswertung!C4</f>
        <v>Sanda Th.</v>
      </c>
      <c r="AL4">
        <f t="shared" si="18"/>
        <v>0</v>
      </c>
      <c r="AM4">
        <f t="shared" si="19"/>
        <v>0</v>
      </c>
      <c r="AN4">
        <f t="shared" si="20"/>
        <v>0</v>
      </c>
      <c r="AO4">
        <f t="shared" si="21"/>
        <v>0</v>
      </c>
      <c r="AP4">
        <f t="shared" si="22"/>
        <v>0</v>
      </c>
      <c r="AQ4">
        <f t="shared" si="23"/>
        <v>0</v>
      </c>
    </row>
    <row r="5" spans="1:50" s="3" customFormat="1" ht="18">
      <c r="A5" s="55">
        <v>3</v>
      </c>
      <c r="B5" s="51" t="s">
        <v>107</v>
      </c>
      <c r="C5" s="31">
        <f t="shared" si="0"/>
        <v>0</v>
      </c>
      <c r="D5" s="31">
        <f t="shared" si="1"/>
        <v>0</v>
      </c>
      <c r="E5" s="31">
        <f t="shared" si="2"/>
        <v>1</v>
      </c>
      <c r="F5" s="31">
        <f t="shared" si="3"/>
        <v>1</v>
      </c>
      <c r="G5" s="56">
        <f>Jahreswertung!$K$100</f>
        <v>0</v>
      </c>
      <c r="J5" s="55">
        <v>3</v>
      </c>
      <c r="K5" s="51" t="s">
        <v>107</v>
      </c>
      <c r="L5" s="18">
        <f t="shared" si="4"/>
        <v>3.6666666666666665</v>
      </c>
      <c r="M5" s="2">
        <f>Jahreswertung!E5</f>
        <v>22</v>
      </c>
      <c r="N5" s="2">
        <f>Jahreswertung!F5</f>
        <v>0</v>
      </c>
      <c r="O5" s="2">
        <f>Jahreswertung!G5</f>
        <v>0</v>
      </c>
      <c r="P5" s="2">
        <f>Jahreswertung!H5</f>
        <v>0</v>
      </c>
      <c r="Q5" s="2">
        <f>Jahreswertung!I5</f>
        <v>0</v>
      </c>
      <c r="R5" s="2">
        <f>Jahreswertung!J5</f>
        <v>0</v>
      </c>
      <c r="S5" s="5">
        <f t="shared" si="5"/>
        <v>22</v>
      </c>
      <c r="W5" s="51" t="s">
        <v>107</v>
      </c>
      <c r="X5" s="30">
        <f t="shared" si="6"/>
        <v>0</v>
      </c>
      <c r="Y5" s="30">
        <f t="shared" si="7"/>
        <v>0</v>
      </c>
      <c r="Z5" s="30">
        <f t="shared" si="8"/>
        <v>0</v>
      </c>
      <c r="AA5" s="30">
        <f t="shared" si="9"/>
        <v>0</v>
      </c>
      <c r="AB5" s="30">
        <f t="shared" si="10"/>
        <v>0</v>
      </c>
      <c r="AC5" s="30">
        <f t="shared" si="11"/>
        <v>0</v>
      </c>
      <c r="AD5" s="51" t="str">
        <f>Jahreswertung!C5</f>
        <v>Grunner R.</v>
      </c>
      <c r="AE5">
        <f t="shared" si="12"/>
        <v>0</v>
      </c>
      <c r="AF5">
        <f t="shared" si="13"/>
        <v>0</v>
      </c>
      <c r="AG5">
        <f t="shared" si="14"/>
        <v>0</v>
      </c>
      <c r="AH5">
        <f t="shared" si="15"/>
        <v>0</v>
      </c>
      <c r="AI5">
        <f t="shared" si="16"/>
        <v>0</v>
      </c>
      <c r="AJ5">
        <f t="shared" si="17"/>
        <v>0</v>
      </c>
      <c r="AK5" s="58" t="str">
        <f>Jahreswertung!C5</f>
        <v>Grunner R.</v>
      </c>
      <c r="AL5">
        <f t="shared" si="18"/>
        <v>1</v>
      </c>
      <c r="AM5">
        <f t="shared" si="19"/>
        <v>0</v>
      </c>
      <c r="AN5">
        <f t="shared" si="20"/>
        <v>0</v>
      </c>
      <c r="AO5">
        <f t="shared" si="21"/>
        <v>0</v>
      </c>
      <c r="AP5">
        <f t="shared" si="22"/>
        <v>0</v>
      </c>
      <c r="AQ5">
        <f t="shared" si="23"/>
        <v>0</v>
      </c>
      <c r="AS5"/>
      <c r="AT5"/>
      <c r="AU5"/>
      <c r="AV5"/>
      <c r="AW5"/>
      <c r="AX5"/>
    </row>
    <row r="6" spans="1:50" s="3" customFormat="1" ht="18">
      <c r="A6" s="55">
        <v>4</v>
      </c>
      <c r="B6" s="51" t="s">
        <v>108</v>
      </c>
      <c r="C6" s="31">
        <f t="shared" si="0"/>
        <v>0</v>
      </c>
      <c r="D6" s="31">
        <f t="shared" si="1"/>
        <v>0</v>
      </c>
      <c r="E6" s="31">
        <f t="shared" si="2"/>
        <v>0</v>
      </c>
      <c r="F6" s="31">
        <f t="shared" si="3"/>
        <v>0</v>
      </c>
      <c r="G6" s="56">
        <f>Jahreswertung!$K$100</f>
        <v>0</v>
      </c>
      <c r="J6" s="55">
        <v>4</v>
      </c>
      <c r="K6" s="51" t="s">
        <v>108</v>
      </c>
      <c r="L6" s="18">
        <f t="shared" si="4"/>
        <v>3.3333333333333335</v>
      </c>
      <c r="M6" s="2">
        <f>Jahreswertung!E6</f>
        <v>20</v>
      </c>
      <c r="N6" s="2">
        <f>Jahreswertung!F6</f>
        <v>0</v>
      </c>
      <c r="O6" s="2">
        <f>Jahreswertung!G6</f>
        <v>0</v>
      </c>
      <c r="P6" s="2">
        <f>Jahreswertung!H6</f>
        <v>0</v>
      </c>
      <c r="Q6" s="2">
        <f>Jahreswertung!I6</f>
        <v>0</v>
      </c>
      <c r="R6" s="2">
        <f>Jahreswertung!J6</f>
        <v>0</v>
      </c>
      <c r="S6" s="5">
        <f t="shared" si="5"/>
        <v>20</v>
      </c>
      <c r="W6" s="51" t="s">
        <v>108</v>
      </c>
      <c r="X6" s="30">
        <f t="shared" si="6"/>
        <v>0</v>
      </c>
      <c r="Y6" s="30">
        <f t="shared" si="7"/>
        <v>0</v>
      </c>
      <c r="Z6" s="30">
        <f t="shared" si="8"/>
        <v>0</v>
      </c>
      <c r="AA6" s="30">
        <f t="shared" si="9"/>
        <v>0</v>
      </c>
      <c r="AB6" s="30">
        <f t="shared" si="10"/>
        <v>0</v>
      </c>
      <c r="AC6" s="30">
        <f t="shared" si="11"/>
        <v>0</v>
      </c>
      <c r="AD6" s="51" t="str">
        <f>Jahreswertung!C6</f>
        <v>Müllner W.</v>
      </c>
      <c r="AE6">
        <f t="shared" si="12"/>
        <v>0</v>
      </c>
      <c r="AF6">
        <f t="shared" si="13"/>
        <v>0</v>
      </c>
      <c r="AG6">
        <f t="shared" si="14"/>
        <v>0</v>
      </c>
      <c r="AH6">
        <f t="shared" si="15"/>
        <v>0</v>
      </c>
      <c r="AI6">
        <f t="shared" si="16"/>
        <v>0</v>
      </c>
      <c r="AJ6">
        <f t="shared" si="17"/>
        <v>0</v>
      </c>
      <c r="AK6" s="58" t="str">
        <f>Jahreswertung!C6</f>
        <v>Müllner W.</v>
      </c>
      <c r="AL6">
        <f t="shared" si="18"/>
        <v>0</v>
      </c>
      <c r="AM6">
        <f t="shared" si="19"/>
        <v>0</v>
      </c>
      <c r="AN6">
        <f t="shared" si="20"/>
        <v>0</v>
      </c>
      <c r="AO6">
        <f t="shared" si="21"/>
        <v>0</v>
      </c>
      <c r="AP6">
        <f t="shared" si="22"/>
        <v>0</v>
      </c>
      <c r="AQ6">
        <f t="shared" si="23"/>
        <v>0</v>
      </c>
      <c r="AS6"/>
      <c r="AT6"/>
      <c r="AU6"/>
      <c r="AV6"/>
      <c r="AW6"/>
      <c r="AX6"/>
    </row>
    <row r="7" spans="1:50" s="3" customFormat="1" ht="18">
      <c r="A7" s="55">
        <v>5</v>
      </c>
      <c r="B7" s="51" t="s">
        <v>109</v>
      </c>
      <c r="C7" s="31">
        <f t="shared" si="0"/>
        <v>0</v>
      </c>
      <c r="D7" s="31">
        <f t="shared" si="1"/>
        <v>0</v>
      </c>
      <c r="E7" s="31">
        <f t="shared" si="2"/>
        <v>0</v>
      </c>
      <c r="F7" s="31">
        <f t="shared" si="3"/>
        <v>0</v>
      </c>
      <c r="G7" s="56">
        <f>Jahreswertung!$K$100</f>
        <v>0</v>
      </c>
      <c r="J7" s="55">
        <v>5</v>
      </c>
      <c r="K7" s="51" t="s">
        <v>109</v>
      </c>
      <c r="L7" s="18">
        <f t="shared" si="4"/>
        <v>3</v>
      </c>
      <c r="M7" s="2">
        <f>Jahreswertung!E7</f>
        <v>18</v>
      </c>
      <c r="N7" s="2">
        <f>Jahreswertung!F7</f>
        <v>0</v>
      </c>
      <c r="O7" s="2">
        <f>Jahreswertung!G7</f>
        <v>0</v>
      </c>
      <c r="P7" s="2">
        <f>Jahreswertung!H7</f>
        <v>0</v>
      </c>
      <c r="Q7" s="2">
        <f>Jahreswertung!I7</f>
        <v>0</v>
      </c>
      <c r="R7" s="2">
        <f>Jahreswertung!J7</f>
        <v>0</v>
      </c>
      <c r="S7" s="5">
        <f t="shared" si="5"/>
        <v>18</v>
      </c>
      <c r="W7" s="51" t="s">
        <v>109</v>
      </c>
      <c r="X7" s="30">
        <f t="shared" si="6"/>
        <v>0</v>
      </c>
      <c r="Y7" s="30">
        <f t="shared" si="7"/>
        <v>0</v>
      </c>
      <c r="Z7" s="30">
        <f t="shared" si="8"/>
        <v>0</v>
      </c>
      <c r="AA7" s="30">
        <f t="shared" si="9"/>
        <v>0</v>
      </c>
      <c r="AB7" s="30">
        <f t="shared" si="10"/>
        <v>0</v>
      </c>
      <c r="AC7" s="30">
        <f t="shared" si="11"/>
        <v>0</v>
      </c>
      <c r="AD7" s="51" t="str">
        <f>Jahreswertung!C7</f>
        <v>Fischer G.</v>
      </c>
      <c r="AE7">
        <f t="shared" si="12"/>
        <v>0</v>
      </c>
      <c r="AF7">
        <f t="shared" si="13"/>
        <v>0</v>
      </c>
      <c r="AG7">
        <f t="shared" si="14"/>
        <v>0</v>
      </c>
      <c r="AH7">
        <f t="shared" si="15"/>
        <v>0</v>
      </c>
      <c r="AI7">
        <f t="shared" si="16"/>
        <v>0</v>
      </c>
      <c r="AJ7">
        <f t="shared" si="17"/>
        <v>0</v>
      </c>
      <c r="AK7" s="58" t="str">
        <f>Jahreswertung!C7</f>
        <v>Fischer G.</v>
      </c>
      <c r="AL7">
        <f t="shared" si="18"/>
        <v>0</v>
      </c>
      <c r="AM7">
        <f t="shared" si="19"/>
        <v>0</v>
      </c>
      <c r="AN7">
        <f t="shared" si="20"/>
        <v>0</v>
      </c>
      <c r="AO7">
        <f t="shared" si="21"/>
        <v>0</v>
      </c>
      <c r="AP7">
        <f t="shared" si="22"/>
        <v>0</v>
      </c>
      <c r="AQ7">
        <f t="shared" si="23"/>
        <v>0</v>
      </c>
      <c r="AS7"/>
      <c r="AT7"/>
      <c r="AU7"/>
      <c r="AV7"/>
      <c r="AW7"/>
      <c r="AX7"/>
    </row>
    <row r="8" spans="1:50" s="3" customFormat="1" ht="18">
      <c r="A8" s="55">
        <v>6</v>
      </c>
      <c r="B8" s="51" t="s">
        <v>110</v>
      </c>
      <c r="C8" s="31">
        <f t="shared" si="0"/>
        <v>0</v>
      </c>
      <c r="D8" s="31">
        <f t="shared" si="1"/>
        <v>0</v>
      </c>
      <c r="E8" s="31">
        <f t="shared" si="2"/>
        <v>0</v>
      </c>
      <c r="F8" s="31">
        <f t="shared" si="3"/>
        <v>0</v>
      </c>
      <c r="G8" s="56">
        <f>Jahreswertung!$K$100</f>
        <v>0</v>
      </c>
      <c r="J8" s="55">
        <v>6</v>
      </c>
      <c r="K8" s="51" t="s">
        <v>110</v>
      </c>
      <c r="L8" s="18">
        <f t="shared" si="4"/>
        <v>2.6666666666666665</v>
      </c>
      <c r="M8" s="2">
        <f>Jahreswertung!E8</f>
        <v>16</v>
      </c>
      <c r="N8" s="2">
        <f>Jahreswertung!F8</f>
        <v>0</v>
      </c>
      <c r="O8" s="2">
        <f>Jahreswertung!G8</f>
        <v>0</v>
      </c>
      <c r="P8" s="2">
        <f>Jahreswertung!H8</f>
        <v>0</v>
      </c>
      <c r="Q8" s="2">
        <f>Jahreswertung!I8</f>
        <v>0</v>
      </c>
      <c r="R8" s="2">
        <f>Jahreswertung!J8</f>
        <v>0</v>
      </c>
      <c r="S8" s="5">
        <f t="shared" si="5"/>
        <v>16</v>
      </c>
      <c r="W8" s="51" t="s">
        <v>110</v>
      </c>
      <c r="X8" s="30">
        <f t="shared" si="6"/>
        <v>0</v>
      </c>
      <c r="Y8" s="30">
        <f t="shared" si="7"/>
        <v>0</v>
      </c>
      <c r="Z8" s="30">
        <f t="shared" si="8"/>
        <v>0</v>
      </c>
      <c r="AA8" s="30">
        <f t="shared" si="9"/>
        <v>0</v>
      </c>
      <c r="AB8" s="30">
        <f t="shared" si="10"/>
        <v>0</v>
      </c>
      <c r="AC8" s="30">
        <f t="shared" si="11"/>
        <v>0</v>
      </c>
      <c r="AD8" s="51" t="str">
        <f>Jahreswertung!C8</f>
        <v>Gebhardt Th.</v>
      </c>
      <c r="AE8">
        <f t="shared" si="12"/>
        <v>0</v>
      </c>
      <c r="AF8">
        <f t="shared" si="13"/>
        <v>0</v>
      </c>
      <c r="AG8">
        <f t="shared" si="14"/>
        <v>0</v>
      </c>
      <c r="AH8">
        <f t="shared" si="15"/>
        <v>0</v>
      </c>
      <c r="AI8">
        <f t="shared" si="16"/>
        <v>0</v>
      </c>
      <c r="AJ8">
        <f t="shared" si="17"/>
        <v>0</v>
      </c>
      <c r="AK8" s="58" t="str">
        <f>Jahreswertung!C8</f>
        <v>Gebhardt Th.</v>
      </c>
      <c r="AL8">
        <f t="shared" si="18"/>
        <v>0</v>
      </c>
      <c r="AM8">
        <f t="shared" si="19"/>
        <v>0</v>
      </c>
      <c r="AN8">
        <f t="shared" si="20"/>
        <v>0</v>
      </c>
      <c r="AO8">
        <f t="shared" si="21"/>
        <v>0</v>
      </c>
      <c r="AP8">
        <f t="shared" si="22"/>
        <v>0</v>
      </c>
      <c r="AQ8">
        <f t="shared" si="23"/>
        <v>0</v>
      </c>
      <c r="AS8"/>
      <c r="AT8"/>
      <c r="AU8"/>
      <c r="AV8"/>
      <c r="AW8"/>
      <c r="AX8"/>
    </row>
    <row r="9" spans="1:43" ht="18">
      <c r="A9" s="55">
        <v>7</v>
      </c>
      <c r="B9" s="50" t="s">
        <v>83</v>
      </c>
      <c r="C9" s="31">
        <f t="shared" si="0"/>
        <v>0</v>
      </c>
      <c r="D9" s="31">
        <f t="shared" si="1"/>
        <v>0</v>
      </c>
      <c r="E9" s="31">
        <f t="shared" si="2"/>
        <v>0</v>
      </c>
      <c r="F9" s="31">
        <f t="shared" si="3"/>
        <v>0</v>
      </c>
      <c r="G9" s="56">
        <f>Jahreswertung!$K$100</f>
        <v>0</v>
      </c>
      <c r="J9" s="55">
        <v>7</v>
      </c>
      <c r="K9" s="50" t="s">
        <v>83</v>
      </c>
      <c r="L9" s="18">
        <f t="shared" si="4"/>
        <v>2.3333333333333335</v>
      </c>
      <c r="M9" s="2">
        <f>Jahreswertung!E9</f>
        <v>14</v>
      </c>
      <c r="N9" s="2">
        <f>Jahreswertung!F9</f>
        <v>0</v>
      </c>
      <c r="O9" s="2">
        <f>Jahreswertung!G9</f>
        <v>0</v>
      </c>
      <c r="P9" s="2">
        <f>Jahreswertung!H9</f>
        <v>0</v>
      </c>
      <c r="Q9" s="2">
        <f>Jahreswertung!I9</f>
        <v>0</v>
      </c>
      <c r="R9" s="2">
        <f>Jahreswertung!J9</f>
        <v>0</v>
      </c>
      <c r="S9" s="5">
        <f t="shared" si="5"/>
        <v>14</v>
      </c>
      <c r="W9" s="50" t="s">
        <v>83</v>
      </c>
      <c r="X9" s="30">
        <f t="shared" si="6"/>
        <v>0</v>
      </c>
      <c r="Y9" s="30">
        <f t="shared" si="7"/>
        <v>0</v>
      </c>
      <c r="Z9" s="30">
        <f t="shared" si="8"/>
        <v>0</v>
      </c>
      <c r="AA9" s="30">
        <f t="shared" si="9"/>
        <v>0</v>
      </c>
      <c r="AB9" s="30">
        <f t="shared" si="10"/>
        <v>0</v>
      </c>
      <c r="AC9" s="30">
        <f t="shared" si="11"/>
        <v>0</v>
      </c>
      <c r="AD9" s="50" t="str">
        <f>Jahreswertung!C9</f>
        <v>Kolbaba J.</v>
      </c>
      <c r="AE9">
        <f t="shared" si="12"/>
        <v>0</v>
      </c>
      <c r="AF9">
        <f t="shared" si="13"/>
        <v>0</v>
      </c>
      <c r="AG9">
        <f t="shared" si="14"/>
        <v>0</v>
      </c>
      <c r="AH9">
        <f t="shared" si="15"/>
        <v>0</v>
      </c>
      <c r="AI9">
        <f t="shared" si="16"/>
        <v>0</v>
      </c>
      <c r="AJ9">
        <f t="shared" si="17"/>
        <v>0</v>
      </c>
      <c r="AK9" s="57" t="str">
        <f>Jahreswertung!C9</f>
        <v>Kolbaba J.</v>
      </c>
      <c r="AL9">
        <f t="shared" si="18"/>
        <v>0</v>
      </c>
      <c r="AM9">
        <f t="shared" si="19"/>
        <v>0</v>
      </c>
      <c r="AN9">
        <f t="shared" si="20"/>
        <v>0</v>
      </c>
      <c r="AO9">
        <f t="shared" si="21"/>
        <v>0</v>
      </c>
      <c r="AP9">
        <f t="shared" si="22"/>
        <v>0</v>
      </c>
      <c r="AQ9">
        <f t="shared" si="23"/>
        <v>0</v>
      </c>
    </row>
    <row r="10" spans="1:43" ht="18">
      <c r="A10" s="55">
        <v>8</v>
      </c>
      <c r="B10" s="51" t="s">
        <v>81</v>
      </c>
      <c r="C10" s="31">
        <f t="shared" si="0"/>
        <v>0</v>
      </c>
      <c r="D10" s="31">
        <f t="shared" si="1"/>
        <v>0</v>
      </c>
      <c r="E10" s="31">
        <f t="shared" si="2"/>
        <v>0</v>
      </c>
      <c r="F10" s="31">
        <f t="shared" si="3"/>
        <v>0</v>
      </c>
      <c r="G10" s="56">
        <f>Jahreswertung!$K$100</f>
        <v>0</v>
      </c>
      <c r="J10" s="55">
        <v>8</v>
      </c>
      <c r="K10" s="51" t="s">
        <v>81</v>
      </c>
      <c r="L10" s="18">
        <f t="shared" si="4"/>
        <v>2</v>
      </c>
      <c r="M10" s="2">
        <f>Jahreswertung!E10</f>
        <v>12</v>
      </c>
      <c r="N10" s="2">
        <f>Jahreswertung!F10</f>
        <v>0</v>
      </c>
      <c r="O10" s="2">
        <f>Jahreswertung!G10</f>
        <v>0</v>
      </c>
      <c r="P10" s="2">
        <f>Jahreswertung!H10</f>
        <v>0</v>
      </c>
      <c r="Q10" s="2">
        <f>Jahreswertung!I10</f>
        <v>0</v>
      </c>
      <c r="R10" s="2">
        <f>Jahreswertung!J10</f>
        <v>0</v>
      </c>
      <c r="S10" s="5">
        <f t="shared" si="5"/>
        <v>12</v>
      </c>
      <c r="W10" s="51" t="s">
        <v>81</v>
      </c>
      <c r="X10" s="30">
        <f t="shared" si="6"/>
        <v>0</v>
      </c>
      <c r="Y10" s="30">
        <f t="shared" si="7"/>
        <v>0</v>
      </c>
      <c r="Z10" s="30">
        <f t="shared" si="8"/>
        <v>0</v>
      </c>
      <c r="AA10" s="30">
        <f t="shared" si="9"/>
        <v>0</v>
      </c>
      <c r="AB10" s="30">
        <f t="shared" si="10"/>
        <v>0</v>
      </c>
      <c r="AC10" s="30">
        <f t="shared" si="11"/>
        <v>0</v>
      </c>
      <c r="AD10" s="51" t="str">
        <f>Jahreswertung!C10</f>
        <v>Siding P.</v>
      </c>
      <c r="AE10">
        <f t="shared" si="12"/>
        <v>0</v>
      </c>
      <c r="AF10">
        <f t="shared" si="13"/>
        <v>0</v>
      </c>
      <c r="AG10">
        <f t="shared" si="14"/>
        <v>0</v>
      </c>
      <c r="AH10">
        <f t="shared" si="15"/>
        <v>0</v>
      </c>
      <c r="AI10">
        <f t="shared" si="16"/>
        <v>0</v>
      </c>
      <c r="AJ10">
        <f t="shared" si="17"/>
        <v>0</v>
      </c>
      <c r="AK10" s="58" t="str">
        <f>Jahreswertung!C10</f>
        <v>Siding P.</v>
      </c>
      <c r="AL10">
        <f t="shared" si="18"/>
        <v>0</v>
      </c>
      <c r="AM10">
        <f t="shared" si="19"/>
        <v>0</v>
      </c>
      <c r="AN10">
        <f t="shared" si="20"/>
        <v>0</v>
      </c>
      <c r="AO10">
        <f t="shared" si="21"/>
        <v>0</v>
      </c>
      <c r="AP10">
        <f t="shared" si="22"/>
        <v>0</v>
      </c>
      <c r="AQ10">
        <f t="shared" si="23"/>
        <v>0</v>
      </c>
    </row>
    <row r="11" spans="1:43" ht="18">
      <c r="A11" s="55">
        <v>9</v>
      </c>
      <c r="B11" s="51" t="s">
        <v>88</v>
      </c>
      <c r="C11" s="31">
        <f t="shared" si="0"/>
        <v>0</v>
      </c>
      <c r="D11" s="31">
        <f t="shared" si="1"/>
        <v>0</v>
      </c>
      <c r="E11" s="31">
        <f t="shared" si="2"/>
        <v>0</v>
      </c>
      <c r="F11" s="31">
        <f t="shared" si="3"/>
        <v>0</v>
      </c>
      <c r="G11" s="56">
        <f>Jahreswertung!$K$100</f>
        <v>0</v>
      </c>
      <c r="J11" s="55">
        <v>9</v>
      </c>
      <c r="K11" s="51" t="s">
        <v>88</v>
      </c>
      <c r="L11" s="18">
        <f t="shared" si="4"/>
        <v>1.6666666666666667</v>
      </c>
      <c r="M11" s="2">
        <f>Jahreswertung!E11</f>
        <v>10</v>
      </c>
      <c r="N11" s="2">
        <f>Jahreswertung!F11</f>
        <v>0</v>
      </c>
      <c r="O11" s="2">
        <f>Jahreswertung!G11</f>
        <v>0</v>
      </c>
      <c r="P11" s="2">
        <f>Jahreswertung!H11</f>
        <v>0</v>
      </c>
      <c r="Q11" s="2">
        <f>Jahreswertung!I11</f>
        <v>0</v>
      </c>
      <c r="R11" s="2">
        <f>Jahreswertung!J11</f>
        <v>0</v>
      </c>
      <c r="S11" s="5">
        <f t="shared" si="5"/>
        <v>10</v>
      </c>
      <c r="W11" s="51" t="s">
        <v>88</v>
      </c>
      <c r="X11" s="30">
        <f t="shared" si="6"/>
        <v>0</v>
      </c>
      <c r="Y11" s="30">
        <f t="shared" si="7"/>
        <v>0</v>
      </c>
      <c r="Z11" s="30">
        <f t="shared" si="8"/>
        <v>0</v>
      </c>
      <c r="AA11" s="30">
        <f t="shared" si="9"/>
        <v>0</v>
      </c>
      <c r="AB11" s="30">
        <f t="shared" si="10"/>
        <v>0</v>
      </c>
      <c r="AC11" s="30">
        <f t="shared" si="11"/>
        <v>0</v>
      </c>
      <c r="AD11" s="51" t="str">
        <f>Jahreswertung!C11</f>
        <v>Grois F.</v>
      </c>
      <c r="AE11">
        <f t="shared" si="12"/>
        <v>0</v>
      </c>
      <c r="AF11">
        <f t="shared" si="13"/>
        <v>0</v>
      </c>
      <c r="AG11">
        <f t="shared" si="14"/>
        <v>0</v>
      </c>
      <c r="AH11">
        <f t="shared" si="15"/>
        <v>0</v>
      </c>
      <c r="AI11">
        <f t="shared" si="16"/>
        <v>0</v>
      </c>
      <c r="AJ11">
        <f t="shared" si="17"/>
        <v>0</v>
      </c>
      <c r="AK11" s="58" t="str">
        <f>Jahreswertung!C11</f>
        <v>Grois F.</v>
      </c>
      <c r="AL11">
        <f t="shared" si="18"/>
        <v>0</v>
      </c>
      <c r="AM11">
        <f t="shared" si="19"/>
        <v>0</v>
      </c>
      <c r="AN11">
        <f t="shared" si="20"/>
        <v>0</v>
      </c>
      <c r="AO11">
        <f t="shared" si="21"/>
        <v>0</v>
      </c>
      <c r="AP11">
        <f t="shared" si="22"/>
        <v>0</v>
      </c>
      <c r="AQ11">
        <f t="shared" si="23"/>
        <v>0</v>
      </c>
    </row>
    <row r="12" spans="1:50" s="3" customFormat="1" ht="18">
      <c r="A12" s="55">
        <v>10</v>
      </c>
      <c r="B12" s="51" t="s">
        <v>111</v>
      </c>
      <c r="C12" s="31">
        <f t="shared" si="0"/>
        <v>0</v>
      </c>
      <c r="D12" s="31">
        <f t="shared" si="1"/>
        <v>0</v>
      </c>
      <c r="E12" s="31">
        <f t="shared" si="2"/>
        <v>0</v>
      </c>
      <c r="F12" s="31">
        <f t="shared" si="3"/>
        <v>0</v>
      </c>
      <c r="G12" s="56">
        <f>Jahreswertung!$K$100</f>
        <v>0</v>
      </c>
      <c r="J12" s="55">
        <v>10</v>
      </c>
      <c r="K12" s="51" t="s">
        <v>111</v>
      </c>
      <c r="L12" s="18">
        <f t="shared" si="4"/>
        <v>1.3333333333333333</v>
      </c>
      <c r="M12" s="2">
        <f>Jahreswertung!E12</f>
        <v>8</v>
      </c>
      <c r="N12" s="2">
        <f>Jahreswertung!F12</f>
        <v>0</v>
      </c>
      <c r="O12" s="2">
        <f>Jahreswertung!G12</f>
        <v>0</v>
      </c>
      <c r="P12" s="2">
        <f>Jahreswertung!H12</f>
        <v>0</v>
      </c>
      <c r="Q12" s="2">
        <f>Jahreswertung!I12</f>
        <v>0</v>
      </c>
      <c r="R12" s="2">
        <f>Jahreswertung!J12</f>
        <v>0</v>
      </c>
      <c r="S12" s="5">
        <f t="shared" si="5"/>
        <v>8</v>
      </c>
      <c r="W12" s="51" t="s">
        <v>111</v>
      </c>
      <c r="X12" s="30">
        <f t="shared" si="6"/>
        <v>0</v>
      </c>
      <c r="Y12" s="30">
        <f t="shared" si="7"/>
        <v>0</v>
      </c>
      <c r="Z12" s="30">
        <f t="shared" si="8"/>
        <v>0</v>
      </c>
      <c r="AA12" s="30">
        <f t="shared" si="9"/>
        <v>0</v>
      </c>
      <c r="AB12" s="30">
        <f t="shared" si="10"/>
        <v>0</v>
      </c>
      <c r="AC12" s="30">
        <f t="shared" si="11"/>
        <v>0</v>
      </c>
      <c r="AD12" s="51" t="str">
        <f>Jahreswertung!C12</f>
        <v>Engel P.</v>
      </c>
      <c r="AE12">
        <f t="shared" si="12"/>
        <v>0</v>
      </c>
      <c r="AF12">
        <f t="shared" si="13"/>
        <v>0</v>
      </c>
      <c r="AG12">
        <f t="shared" si="14"/>
        <v>0</v>
      </c>
      <c r="AH12">
        <f t="shared" si="15"/>
        <v>0</v>
      </c>
      <c r="AI12">
        <f t="shared" si="16"/>
        <v>0</v>
      </c>
      <c r="AJ12">
        <f t="shared" si="17"/>
        <v>0</v>
      </c>
      <c r="AK12" s="58" t="str">
        <f>Jahreswertung!C12</f>
        <v>Engel P.</v>
      </c>
      <c r="AL12">
        <f t="shared" si="18"/>
        <v>0</v>
      </c>
      <c r="AM12">
        <f t="shared" si="19"/>
        <v>0</v>
      </c>
      <c r="AN12">
        <f t="shared" si="20"/>
        <v>0</v>
      </c>
      <c r="AO12">
        <f t="shared" si="21"/>
        <v>0</v>
      </c>
      <c r="AP12">
        <f t="shared" si="22"/>
        <v>0</v>
      </c>
      <c r="AQ12">
        <f t="shared" si="23"/>
        <v>0</v>
      </c>
      <c r="AS12"/>
      <c r="AT12"/>
      <c r="AU12"/>
      <c r="AV12"/>
      <c r="AW12"/>
      <c r="AX12"/>
    </row>
    <row r="13" spans="1:50" s="3" customFormat="1" ht="18">
      <c r="A13" s="55">
        <v>11</v>
      </c>
      <c r="B13" s="51" t="s">
        <v>112</v>
      </c>
      <c r="C13" s="31">
        <f t="shared" si="0"/>
        <v>0</v>
      </c>
      <c r="D13" s="31">
        <f t="shared" si="1"/>
        <v>0</v>
      </c>
      <c r="E13" s="31">
        <f t="shared" si="2"/>
        <v>0</v>
      </c>
      <c r="F13" s="31">
        <f t="shared" si="3"/>
        <v>0</v>
      </c>
      <c r="G13" s="56">
        <f>Jahreswertung!$K$100</f>
        <v>0</v>
      </c>
      <c r="J13" s="55">
        <v>11</v>
      </c>
      <c r="K13" s="51" t="s">
        <v>112</v>
      </c>
      <c r="L13" s="18">
        <f t="shared" si="4"/>
        <v>1</v>
      </c>
      <c r="M13" s="2">
        <f>Jahreswertung!E13</f>
        <v>6</v>
      </c>
      <c r="N13" s="2">
        <f>Jahreswertung!F13</f>
        <v>0</v>
      </c>
      <c r="O13" s="2">
        <f>Jahreswertung!G13</f>
        <v>0</v>
      </c>
      <c r="P13" s="2">
        <f>Jahreswertung!H13</f>
        <v>0</v>
      </c>
      <c r="Q13" s="2">
        <f>Jahreswertung!I13</f>
        <v>0</v>
      </c>
      <c r="R13" s="2">
        <f>Jahreswertung!J13</f>
        <v>0</v>
      </c>
      <c r="S13" s="5">
        <f t="shared" si="5"/>
        <v>6</v>
      </c>
      <c r="W13" s="51" t="s">
        <v>112</v>
      </c>
      <c r="X13" s="30">
        <f t="shared" si="6"/>
        <v>0</v>
      </c>
      <c r="Y13" s="30">
        <f t="shared" si="7"/>
        <v>0</v>
      </c>
      <c r="Z13" s="30">
        <f t="shared" si="8"/>
        <v>0</v>
      </c>
      <c r="AA13" s="30">
        <f t="shared" si="9"/>
        <v>0</v>
      </c>
      <c r="AB13" s="30">
        <f t="shared" si="10"/>
        <v>0</v>
      </c>
      <c r="AC13" s="30">
        <f t="shared" si="11"/>
        <v>0</v>
      </c>
      <c r="AD13" s="51" t="str">
        <f>Jahreswertung!C13</f>
        <v>Gabi</v>
      </c>
      <c r="AE13">
        <f t="shared" si="12"/>
        <v>0</v>
      </c>
      <c r="AF13">
        <f t="shared" si="13"/>
        <v>0</v>
      </c>
      <c r="AG13">
        <f t="shared" si="14"/>
        <v>0</v>
      </c>
      <c r="AH13">
        <f t="shared" si="15"/>
        <v>0</v>
      </c>
      <c r="AI13">
        <f t="shared" si="16"/>
        <v>0</v>
      </c>
      <c r="AJ13">
        <f t="shared" si="17"/>
        <v>0</v>
      </c>
      <c r="AK13" s="58" t="str">
        <f>Jahreswertung!C13</f>
        <v>Gabi</v>
      </c>
      <c r="AL13">
        <f t="shared" si="18"/>
        <v>0</v>
      </c>
      <c r="AM13">
        <f t="shared" si="19"/>
        <v>0</v>
      </c>
      <c r="AN13">
        <f t="shared" si="20"/>
        <v>0</v>
      </c>
      <c r="AO13">
        <f t="shared" si="21"/>
        <v>0</v>
      </c>
      <c r="AP13">
        <f t="shared" si="22"/>
        <v>0</v>
      </c>
      <c r="AQ13">
        <f t="shared" si="23"/>
        <v>0</v>
      </c>
      <c r="AS13"/>
      <c r="AT13"/>
      <c r="AU13"/>
      <c r="AV13"/>
      <c r="AW13"/>
      <c r="AX13"/>
    </row>
    <row r="14" spans="1:43" ht="18">
      <c r="A14" s="55">
        <v>12</v>
      </c>
      <c r="B14" s="50" t="s">
        <v>80</v>
      </c>
      <c r="C14" s="31">
        <f t="shared" si="0"/>
        <v>0</v>
      </c>
      <c r="D14" s="31">
        <f t="shared" si="1"/>
        <v>0</v>
      </c>
      <c r="E14" s="31">
        <f t="shared" si="2"/>
        <v>0</v>
      </c>
      <c r="F14" s="31">
        <f t="shared" si="3"/>
        <v>0</v>
      </c>
      <c r="G14" s="56">
        <f>Jahreswertung!$K$100</f>
        <v>0</v>
      </c>
      <c r="J14" s="55">
        <v>12</v>
      </c>
      <c r="K14" s="50" t="s">
        <v>80</v>
      </c>
      <c r="L14" s="18">
        <f t="shared" si="4"/>
        <v>0.6666666666666666</v>
      </c>
      <c r="M14" s="2">
        <f>Jahreswertung!E14</f>
        <v>4</v>
      </c>
      <c r="N14" s="2">
        <f>Jahreswertung!F14</f>
        <v>0</v>
      </c>
      <c r="O14" s="2">
        <f>Jahreswertung!G14</f>
        <v>0</v>
      </c>
      <c r="P14" s="2">
        <f>Jahreswertung!H14</f>
        <v>0</v>
      </c>
      <c r="Q14" s="2">
        <f>Jahreswertung!I14</f>
        <v>0</v>
      </c>
      <c r="R14" s="2">
        <f>Jahreswertung!J14</f>
        <v>0</v>
      </c>
      <c r="S14" s="5">
        <f t="shared" si="5"/>
        <v>4</v>
      </c>
      <c r="W14" s="50" t="s">
        <v>80</v>
      </c>
      <c r="X14" s="30">
        <f t="shared" si="6"/>
        <v>0</v>
      </c>
      <c r="Y14" s="30">
        <f t="shared" si="7"/>
        <v>0</v>
      </c>
      <c r="Z14" s="30">
        <f t="shared" si="8"/>
        <v>0</v>
      </c>
      <c r="AA14" s="30">
        <f t="shared" si="9"/>
        <v>0</v>
      </c>
      <c r="AB14" s="30">
        <f t="shared" si="10"/>
        <v>0</v>
      </c>
      <c r="AC14" s="30">
        <f t="shared" si="11"/>
        <v>0</v>
      </c>
      <c r="AD14" s="50" t="str">
        <f>Jahreswertung!C14</f>
        <v>Lemböck W.</v>
      </c>
      <c r="AE14">
        <f t="shared" si="12"/>
        <v>0</v>
      </c>
      <c r="AF14">
        <f t="shared" si="13"/>
        <v>0</v>
      </c>
      <c r="AG14">
        <f t="shared" si="14"/>
        <v>0</v>
      </c>
      <c r="AH14">
        <f t="shared" si="15"/>
        <v>0</v>
      </c>
      <c r="AI14">
        <f t="shared" si="16"/>
        <v>0</v>
      </c>
      <c r="AJ14">
        <f t="shared" si="17"/>
        <v>0</v>
      </c>
      <c r="AK14" s="57" t="str">
        <f>Jahreswertung!C14</f>
        <v>Lemböck W.</v>
      </c>
      <c r="AL14">
        <f t="shared" si="18"/>
        <v>0</v>
      </c>
      <c r="AM14">
        <f t="shared" si="19"/>
        <v>0</v>
      </c>
      <c r="AN14">
        <f t="shared" si="20"/>
        <v>0</v>
      </c>
      <c r="AO14">
        <f t="shared" si="21"/>
        <v>0</v>
      </c>
      <c r="AP14">
        <f t="shared" si="22"/>
        <v>0</v>
      </c>
      <c r="AQ14">
        <f t="shared" si="23"/>
        <v>0</v>
      </c>
    </row>
    <row r="15" spans="1:50" s="3" customFormat="1" ht="18.75" thickBot="1">
      <c r="A15" s="55">
        <v>13</v>
      </c>
      <c r="B15" s="51" t="s">
        <v>119</v>
      </c>
      <c r="C15" s="31">
        <f t="shared" si="0"/>
        <v>0</v>
      </c>
      <c r="D15" s="31">
        <f t="shared" si="1"/>
        <v>0</v>
      </c>
      <c r="E15" s="31">
        <f t="shared" si="2"/>
        <v>0</v>
      </c>
      <c r="F15" s="31">
        <f t="shared" si="3"/>
        <v>0</v>
      </c>
      <c r="G15" s="56">
        <f>Jahreswertung!$K$100</f>
        <v>0</v>
      </c>
      <c r="J15" s="55">
        <v>13</v>
      </c>
      <c r="K15" s="51" t="s">
        <v>119</v>
      </c>
      <c r="L15" s="18">
        <f t="shared" si="4"/>
        <v>0.3333333333333333</v>
      </c>
      <c r="M15" s="2">
        <f>Jahreswertung!E15</f>
        <v>2</v>
      </c>
      <c r="N15" s="2">
        <f>Jahreswertung!F15</f>
        <v>0</v>
      </c>
      <c r="O15" s="2">
        <f>Jahreswertung!G15</f>
        <v>0</v>
      </c>
      <c r="P15" s="2">
        <f>Jahreswertung!H15</f>
        <v>0</v>
      </c>
      <c r="Q15" s="2">
        <f>Jahreswertung!I15</f>
        <v>0</v>
      </c>
      <c r="R15" s="2">
        <f>Jahreswertung!J15</f>
        <v>0</v>
      </c>
      <c r="S15" s="5">
        <f t="shared" si="5"/>
        <v>2</v>
      </c>
      <c r="W15" s="51" t="s">
        <v>119</v>
      </c>
      <c r="X15" s="30">
        <f t="shared" si="6"/>
        <v>0</v>
      </c>
      <c r="Y15" s="30">
        <f t="shared" si="7"/>
        <v>0</v>
      </c>
      <c r="Z15" s="30">
        <f t="shared" si="8"/>
        <v>0</v>
      </c>
      <c r="AA15" s="30">
        <f t="shared" si="9"/>
        <v>0</v>
      </c>
      <c r="AB15" s="30">
        <f t="shared" si="10"/>
        <v>0</v>
      </c>
      <c r="AC15" s="30">
        <f t="shared" si="11"/>
        <v>0</v>
      </c>
      <c r="AD15" s="51" t="s">
        <v>119</v>
      </c>
      <c r="AE15">
        <f t="shared" si="12"/>
        <v>0</v>
      </c>
      <c r="AF15">
        <f t="shared" si="13"/>
        <v>0</v>
      </c>
      <c r="AG15">
        <f t="shared" si="14"/>
        <v>0</v>
      </c>
      <c r="AH15">
        <f t="shared" si="15"/>
        <v>0</v>
      </c>
      <c r="AI15">
        <f t="shared" si="16"/>
        <v>0</v>
      </c>
      <c r="AJ15">
        <f t="shared" si="17"/>
        <v>0</v>
      </c>
      <c r="AK15" s="51" t="s">
        <v>119</v>
      </c>
      <c r="AL15">
        <f t="shared" si="18"/>
        <v>0</v>
      </c>
      <c r="AM15">
        <f t="shared" si="19"/>
        <v>0</v>
      </c>
      <c r="AN15">
        <f t="shared" si="20"/>
        <v>0</v>
      </c>
      <c r="AO15">
        <f t="shared" si="21"/>
        <v>0</v>
      </c>
      <c r="AP15">
        <f t="shared" si="22"/>
        <v>0</v>
      </c>
      <c r="AQ15">
        <f t="shared" si="23"/>
        <v>0</v>
      </c>
      <c r="AS15"/>
      <c r="AT15"/>
      <c r="AU15"/>
      <c r="AV15"/>
      <c r="AW15"/>
      <c r="AX15"/>
    </row>
    <row r="16" spans="1:43" ht="18">
      <c r="A16" s="55">
        <v>14</v>
      </c>
      <c r="B16" s="50" t="s">
        <v>77</v>
      </c>
      <c r="C16" s="31">
        <f t="shared" si="0"/>
        <v>0</v>
      </c>
      <c r="D16" s="31">
        <f t="shared" si="1"/>
        <v>0</v>
      </c>
      <c r="E16" s="31">
        <f t="shared" si="2"/>
        <v>0</v>
      </c>
      <c r="F16" s="31">
        <f t="shared" si="3"/>
        <v>0</v>
      </c>
      <c r="G16" s="56">
        <f>Jahreswertung!$K$100</f>
        <v>0</v>
      </c>
      <c r="J16" s="55">
        <v>14</v>
      </c>
      <c r="K16" s="50" t="s">
        <v>77</v>
      </c>
      <c r="L16" s="19">
        <f t="shared" si="4"/>
        <v>0</v>
      </c>
      <c r="M16" s="4">
        <f>Jahreswertung!E100</f>
        <v>0</v>
      </c>
      <c r="N16" s="4">
        <f>Jahreswertung!F100</f>
        <v>0</v>
      </c>
      <c r="O16" s="4">
        <f>Jahreswertung!G100</f>
        <v>0</v>
      </c>
      <c r="P16" s="4">
        <f>Jahreswertung!H100</f>
        <v>0</v>
      </c>
      <c r="Q16" s="4">
        <f>Jahreswertung!I100</f>
        <v>0</v>
      </c>
      <c r="R16" s="4">
        <f>Jahreswertung!J100</f>
        <v>0</v>
      </c>
      <c r="S16" s="17">
        <f t="shared" si="5"/>
        <v>0</v>
      </c>
      <c r="W16" s="50" t="s">
        <v>77</v>
      </c>
      <c r="X16" s="30">
        <f aca="true" t="shared" si="24" ref="X16:AC16">IF(M16=30,1,0)</f>
        <v>0</v>
      </c>
      <c r="Y16" s="30">
        <f t="shared" si="24"/>
        <v>0</v>
      </c>
      <c r="Z16" s="30">
        <f t="shared" si="24"/>
        <v>0</v>
      </c>
      <c r="AA16" s="30">
        <f t="shared" si="24"/>
        <v>0</v>
      </c>
      <c r="AB16" s="30">
        <f t="shared" si="24"/>
        <v>0</v>
      </c>
      <c r="AC16" s="30">
        <f t="shared" si="24"/>
        <v>0</v>
      </c>
      <c r="AD16" s="48" t="str">
        <f>Jahreswertung!C100</f>
        <v>Nowak Th.</v>
      </c>
      <c r="AE16">
        <f aca="true" t="shared" si="25" ref="AE16:AJ16">IF(M16=25,1,0)</f>
        <v>0</v>
      </c>
      <c r="AF16">
        <f t="shared" si="25"/>
        <v>0</v>
      </c>
      <c r="AG16">
        <f t="shared" si="25"/>
        <v>0</v>
      </c>
      <c r="AH16">
        <f t="shared" si="25"/>
        <v>0</v>
      </c>
      <c r="AI16">
        <f t="shared" si="25"/>
        <v>0</v>
      </c>
      <c r="AJ16">
        <f t="shared" si="25"/>
        <v>0</v>
      </c>
      <c r="AK16" s="59" t="str">
        <f>Jahreswertung!C100</f>
        <v>Nowak Th.</v>
      </c>
      <c r="AL16">
        <f aca="true" t="shared" si="26" ref="AL16:AQ16">IF(M16=22,1,0)</f>
        <v>0</v>
      </c>
      <c r="AM16">
        <f t="shared" si="26"/>
        <v>0</v>
      </c>
      <c r="AN16">
        <f t="shared" si="26"/>
        <v>0</v>
      </c>
      <c r="AO16">
        <f t="shared" si="26"/>
        <v>0</v>
      </c>
      <c r="AP16">
        <f t="shared" si="26"/>
        <v>0</v>
      </c>
      <c r="AQ16">
        <f t="shared" si="26"/>
        <v>0</v>
      </c>
    </row>
    <row r="17" spans="1:43" ht="18">
      <c r="A17" s="55">
        <v>15</v>
      </c>
      <c r="B17" s="50" t="s">
        <v>4</v>
      </c>
      <c r="C17" s="31">
        <f aca="true" t="shared" si="27" ref="C17:C52">SUM(X17:AC17)</f>
        <v>0</v>
      </c>
      <c r="D17" s="31">
        <f aca="true" t="shared" si="28" ref="D17:D52">SUM(AE17:AJ17)</f>
        <v>0</v>
      </c>
      <c r="E17" s="31">
        <f aca="true" t="shared" si="29" ref="E17:E52">SUM(AL17:AQ17)</f>
        <v>0</v>
      </c>
      <c r="F17" s="31">
        <f aca="true" t="shared" si="30" ref="F17:F52">SUM(C17:E17)</f>
        <v>0</v>
      </c>
      <c r="G17" s="56">
        <f>Jahreswertung!$K$100</f>
        <v>0</v>
      </c>
      <c r="J17" s="55">
        <v>15</v>
      </c>
      <c r="K17" s="50" t="s">
        <v>4</v>
      </c>
      <c r="L17" s="18">
        <f t="shared" si="4"/>
        <v>0</v>
      </c>
      <c r="M17" s="2">
        <f>Jahreswertung!E101</f>
        <v>0</v>
      </c>
      <c r="N17" s="2">
        <f>Jahreswertung!F101</f>
        <v>0</v>
      </c>
      <c r="O17" s="2">
        <f>Jahreswertung!G101</f>
        <v>0</v>
      </c>
      <c r="P17" s="2">
        <f>Jahreswertung!H101</f>
        <v>0</v>
      </c>
      <c r="Q17" s="2">
        <f>Jahreswertung!I101</f>
        <v>0</v>
      </c>
      <c r="R17" s="2">
        <f>Jahreswertung!J101</f>
        <v>0</v>
      </c>
      <c r="S17" s="5">
        <f t="shared" si="5"/>
        <v>0</v>
      </c>
      <c r="W17" s="50" t="s">
        <v>4</v>
      </c>
      <c r="X17" s="30">
        <f aca="true" t="shared" si="31" ref="X17:X52">IF(M17=30,1,0)</f>
        <v>0</v>
      </c>
      <c r="Y17" s="30">
        <f aca="true" t="shared" si="32" ref="Y17:Y52">IF(N17=30,1,0)</f>
        <v>0</v>
      </c>
      <c r="Z17" s="30">
        <f aca="true" t="shared" si="33" ref="Z17:Z52">IF(O17=30,1,0)</f>
        <v>0</v>
      </c>
      <c r="AA17" s="30">
        <f aca="true" t="shared" si="34" ref="AA17:AA52">IF(P17=30,1,0)</f>
        <v>0</v>
      </c>
      <c r="AB17" s="30">
        <f aca="true" t="shared" si="35" ref="AB17:AB52">IF(Q17=30,1,0)</f>
        <v>0</v>
      </c>
      <c r="AC17" s="30">
        <f aca="true" t="shared" si="36" ref="AC17:AC52">IF(R17=30,1,0)</f>
        <v>0</v>
      </c>
      <c r="AD17" s="50" t="str">
        <f>Jahreswertung!C101</f>
        <v>Valda P.</v>
      </c>
      <c r="AE17">
        <f aca="true" t="shared" si="37" ref="AE17:AE52">IF(M17=25,1,0)</f>
        <v>0</v>
      </c>
      <c r="AF17">
        <f aca="true" t="shared" si="38" ref="AF17:AF52">IF(N17=25,1,0)</f>
        <v>0</v>
      </c>
      <c r="AG17">
        <f aca="true" t="shared" si="39" ref="AG17:AG52">IF(O17=25,1,0)</f>
        <v>0</v>
      </c>
      <c r="AH17">
        <f aca="true" t="shared" si="40" ref="AH17:AH52">IF(P17=25,1,0)</f>
        <v>0</v>
      </c>
      <c r="AI17">
        <f aca="true" t="shared" si="41" ref="AI17:AI52">IF(Q17=25,1,0)</f>
        <v>0</v>
      </c>
      <c r="AJ17">
        <f aca="true" t="shared" si="42" ref="AJ17:AJ52">IF(R17=25,1,0)</f>
        <v>0</v>
      </c>
      <c r="AK17" s="57" t="str">
        <f>Jahreswertung!C101</f>
        <v>Valda P.</v>
      </c>
      <c r="AL17">
        <f aca="true" t="shared" si="43" ref="AL17:AL52">IF(M17=22,1,0)</f>
        <v>0</v>
      </c>
      <c r="AM17">
        <f aca="true" t="shared" si="44" ref="AM17:AM52">IF(N17=22,1,0)</f>
        <v>0</v>
      </c>
      <c r="AN17">
        <f aca="true" t="shared" si="45" ref="AN17:AN52">IF(O17=22,1,0)</f>
        <v>0</v>
      </c>
      <c r="AO17">
        <f aca="true" t="shared" si="46" ref="AO17:AO52">IF(P17=22,1,0)</f>
        <v>0</v>
      </c>
      <c r="AP17">
        <f aca="true" t="shared" si="47" ref="AP17:AP52">IF(Q17=22,1,0)</f>
        <v>0</v>
      </c>
      <c r="AQ17">
        <f aca="true" t="shared" si="48" ref="AQ17:AQ52">IF(R17=22,1,0)</f>
        <v>0</v>
      </c>
    </row>
    <row r="18" spans="1:43" ht="18">
      <c r="A18" s="55">
        <v>16</v>
      </c>
      <c r="B18" s="50" t="s">
        <v>91</v>
      </c>
      <c r="C18" s="31">
        <f t="shared" si="27"/>
        <v>0</v>
      </c>
      <c r="D18" s="31">
        <f t="shared" si="28"/>
        <v>0</v>
      </c>
      <c r="E18" s="31">
        <f t="shared" si="29"/>
        <v>0</v>
      </c>
      <c r="F18" s="31">
        <f t="shared" si="30"/>
        <v>0</v>
      </c>
      <c r="G18" s="56">
        <f>Jahreswertung!$K$100</f>
        <v>0</v>
      </c>
      <c r="J18" s="55">
        <v>16</v>
      </c>
      <c r="K18" s="50" t="s">
        <v>91</v>
      </c>
      <c r="L18" s="18">
        <f t="shared" si="4"/>
        <v>0</v>
      </c>
      <c r="M18" s="2">
        <f>Jahreswertung!E102</f>
        <v>0</v>
      </c>
      <c r="N18" s="2">
        <f>Jahreswertung!F102</f>
        <v>0</v>
      </c>
      <c r="O18" s="2">
        <f>Jahreswertung!G102</f>
        <v>0</v>
      </c>
      <c r="P18" s="2">
        <f>Jahreswertung!H102</f>
        <v>0</v>
      </c>
      <c r="Q18" s="2">
        <f>Jahreswertung!I102</f>
        <v>0</v>
      </c>
      <c r="R18" s="2">
        <f>Jahreswertung!J102</f>
        <v>0</v>
      </c>
      <c r="S18" s="5">
        <f t="shared" si="5"/>
        <v>0</v>
      </c>
      <c r="W18" s="50" t="s">
        <v>91</v>
      </c>
      <c r="X18" s="30">
        <f t="shared" si="31"/>
        <v>0</v>
      </c>
      <c r="Y18" s="30">
        <f t="shared" si="32"/>
        <v>0</v>
      </c>
      <c r="Z18" s="30">
        <f t="shared" si="33"/>
        <v>0</v>
      </c>
      <c r="AA18" s="30">
        <f t="shared" si="34"/>
        <v>0</v>
      </c>
      <c r="AB18" s="30">
        <f t="shared" si="35"/>
        <v>0</v>
      </c>
      <c r="AC18" s="30">
        <f t="shared" si="36"/>
        <v>0</v>
      </c>
      <c r="AD18" s="50" t="str">
        <f>Jahreswertung!C102</f>
        <v>Strell Ch.</v>
      </c>
      <c r="AE18">
        <f t="shared" si="37"/>
        <v>0</v>
      </c>
      <c r="AF18">
        <f t="shared" si="38"/>
        <v>0</v>
      </c>
      <c r="AG18">
        <f t="shared" si="39"/>
        <v>0</v>
      </c>
      <c r="AH18">
        <f t="shared" si="40"/>
        <v>0</v>
      </c>
      <c r="AI18">
        <f t="shared" si="41"/>
        <v>0</v>
      </c>
      <c r="AJ18">
        <f t="shared" si="42"/>
        <v>0</v>
      </c>
      <c r="AK18" s="57" t="str">
        <f>Jahreswertung!C102</f>
        <v>Strell Ch.</v>
      </c>
      <c r="AL18">
        <f t="shared" si="43"/>
        <v>0</v>
      </c>
      <c r="AM18">
        <f t="shared" si="44"/>
        <v>0</v>
      </c>
      <c r="AN18">
        <f t="shared" si="45"/>
        <v>0</v>
      </c>
      <c r="AO18">
        <f t="shared" si="46"/>
        <v>0</v>
      </c>
      <c r="AP18">
        <f t="shared" si="47"/>
        <v>0</v>
      </c>
      <c r="AQ18">
        <f t="shared" si="48"/>
        <v>0</v>
      </c>
    </row>
    <row r="19" spans="1:43" ht="18">
      <c r="A19" s="55">
        <v>17</v>
      </c>
      <c r="B19" s="50" t="s">
        <v>92</v>
      </c>
      <c r="C19" s="31">
        <f t="shared" si="27"/>
        <v>0</v>
      </c>
      <c r="D19" s="31">
        <f t="shared" si="28"/>
        <v>0</v>
      </c>
      <c r="E19" s="31">
        <f t="shared" si="29"/>
        <v>0</v>
      </c>
      <c r="F19" s="31">
        <f t="shared" si="30"/>
        <v>0</v>
      </c>
      <c r="G19" s="56">
        <f>Jahreswertung!$K$100</f>
        <v>0</v>
      </c>
      <c r="J19" s="55">
        <v>17</v>
      </c>
      <c r="K19" s="50" t="s">
        <v>92</v>
      </c>
      <c r="L19" s="18">
        <f t="shared" si="4"/>
        <v>0</v>
      </c>
      <c r="M19" s="2">
        <f>Jahreswertung!E103</f>
        <v>0</v>
      </c>
      <c r="N19" s="2">
        <f>Jahreswertung!F103</f>
        <v>0</v>
      </c>
      <c r="O19" s="2">
        <f>Jahreswertung!G103</f>
        <v>0</v>
      </c>
      <c r="P19" s="2">
        <f>Jahreswertung!H103</f>
        <v>0</v>
      </c>
      <c r="Q19" s="2">
        <f>Jahreswertung!I103</f>
        <v>0</v>
      </c>
      <c r="R19" s="2">
        <f>Jahreswertung!J103</f>
        <v>0</v>
      </c>
      <c r="S19" s="5">
        <f t="shared" si="5"/>
        <v>0</v>
      </c>
      <c r="W19" s="50" t="s">
        <v>92</v>
      </c>
      <c r="X19" s="30">
        <f t="shared" si="31"/>
        <v>0</v>
      </c>
      <c r="Y19" s="30">
        <f t="shared" si="32"/>
        <v>0</v>
      </c>
      <c r="Z19" s="30">
        <f t="shared" si="33"/>
        <v>0</v>
      </c>
      <c r="AA19" s="30">
        <f t="shared" si="34"/>
        <v>0</v>
      </c>
      <c r="AB19" s="30">
        <f t="shared" si="35"/>
        <v>0</v>
      </c>
      <c r="AC19" s="30">
        <f t="shared" si="36"/>
        <v>0</v>
      </c>
      <c r="AD19" s="50" t="str">
        <f>Jahreswertung!C103</f>
        <v>Nekolar H.</v>
      </c>
      <c r="AE19">
        <f t="shared" si="37"/>
        <v>0</v>
      </c>
      <c r="AF19">
        <f t="shared" si="38"/>
        <v>0</v>
      </c>
      <c r="AG19">
        <f t="shared" si="39"/>
        <v>0</v>
      </c>
      <c r="AH19">
        <f t="shared" si="40"/>
        <v>0</v>
      </c>
      <c r="AI19">
        <f t="shared" si="41"/>
        <v>0</v>
      </c>
      <c r="AJ19">
        <f t="shared" si="42"/>
        <v>0</v>
      </c>
      <c r="AK19" s="57" t="str">
        <f>Jahreswertung!C103</f>
        <v>Nekolar H.</v>
      </c>
      <c r="AL19">
        <f t="shared" si="43"/>
        <v>0</v>
      </c>
      <c r="AM19">
        <f t="shared" si="44"/>
        <v>0</v>
      </c>
      <c r="AN19">
        <f t="shared" si="45"/>
        <v>0</v>
      </c>
      <c r="AO19">
        <f t="shared" si="46"/>
        <v>0</v>
      </c>
      <c r="AP19">
        <f t="shared" si="47"/>
        <v>0</v>
      </c>
      <c r="AQ19">
        <f t="shared" si="48"/>
        <v>0</v>
      </c>
    </row>
    <row r="20" spans="1:43" ht="18">
      <c r="A20" s="55">
        <v>18</v>
      </c>
      <c r="B20" s="50" t="s">
        <v>93</v>
      </c>
      <c r="C20" s="31">
        <f t="shared" si="27"/>
        <v>0</v>
      </c>
      <c r="D20" s="31">
        <f t="shared" si="28"/>
        <v>0</v>
      </c>
      <c r="E20" s="31">
        <f t="shared" si="29"/>
        <v>0</v>
      </c>
      <c r="F20" s="31">
        <f t="shared" si="30"/>
        <v>0</v>
      </c>
      <c r="G20" s="56">
        <f>Jahreswertung!$K$100</f>
        <v>0</v>
      </c>
      <c r="J20" s="55">
        <v>18</v>
      </c>
      <c r="K20" s="50" t="s">
        <v>93</v>
      </c>
      <c r="L20" s="18">
        <f t="shared" si="4"/>
        <v>0</v>
      </c>
      <c r="M20" s="2">
        <f>Jahreswertung!E104</f>
        <v>0</v>
      </c>
      <c r="N20" s="2">
        <f>Jahreswertung!F104</f>
        <v>0</v>
      </c>
      <c r="O20" s="2">
        <f>Jahreswertung!G104</f>
        <v>0</v>
      </c>
      <c r="P20" s="2">
        <f>Jahreswertung!H104</f>
        <v>0</v>
      </c>
      <c r="Q20" s="2">
        <f>Jahreswertung!I104</f>
        <v>0</v>
      </c>
      <c r="R20" s="2">
        <f>Jahreswertung!J104</f>
        <v>0</v>
      </c>
      <c r="S20" s="5">
        <f t="shared" si="5"/>
        <v>0</v>
      </c>
      <c r="W20" s="50" t="s">
        <v>93</v>
      </c>
      <c r="X20" s="30">
        <f t="shared" si="31"/>
        <v>0</v>
      </c>
      <c r="Y20" s="30">
        <f t="shared" si="32"/>
        <v>0</v>
      </c>
      <c r="Z20" s="30">
        <f t="shared" si="33"/>
        <v>0</v>
      </c>
      <c r="AA20" s="30">
        <f t="shared" si="34"/>
        <v>0</v>
      </c>
      <c r="AB20" s="30">
        <f t="shared" si="35"/>
        <v>0</v>
      </c>
      <c r="AC20" s="30">
        <f t="shared" si="36"/>
        <v>0</v>
      </c>
      <c r="AD20" s="50" t="str">
        <f>Jahreswertung!C104</f>
        <v>Stadler Ch.</v>
      </c>
      <c r="AE20">
        <f t="shared" si="37"/>
        <v>0</v>
      </c>
      <c r="AF20">
        <f t="shared" si="38"/>
        <v>0</v>
      </c>
      <c r="AG20">
        <f t="shared" si="39"/>
        <v>0</v>
      </c>
      <c r="AH20">
        <f t="shared" si="40"/>
        <v>0</v>
      </c>
      <c r="AI20">
        <f t="shared" si="41"/>
        <v>0</v>
      </c>
      <c r="AJ20">
        <f t="shared" si="42"/>
        <v>0</v>
      </c>
      <c r="AK20" s="57" t="str">
        <f>Jahreswertung!C104</f>
        <v>Stadler Ch.</v>
      </c>
      <c r="AL20">
        <f t="shared" si="43"/>
        <v>0</v>
      </c>
      <c r="AM20">
        <f t="shared" si="44"/>
        <v>0</v>
      </c>
      <c r="AN20">
        <f t="shared" si="45"/>
        <v>0</v>
      </c>
      <c r="AO20">
        <f t="shared" si="46"/>
        <v>0</v>
      </c>
      <c r="AP20">
        <f t="shared" si="47"/>
        <v>0</v>
      </c>
      <c r="AQ20">
        <f t="shared" si="48"/>
        <v>0</v>
      </c>
    </row>
    <row r="21" spans="1:43" ht="18">
      <c r="A21" s="55">
        <v>19</v>
      </c>
      <c r="B21" s="50" t="s">
        <v>94</v>
      </c>
      <c r="C21" s="31">
        <f t="shared" si="27"/>
        <v>0</v>
      </c>
      <c r="D21" s="31">
        <f t="shared" si="28"/>
        <v>0</v>
      </c>
      <c r="E21" s="31">
        <f t="shared" si="29"/>
        <v>0</v>
      </c>
      <c r="F21" s="31">
        <f t="shared" si="30"/>
        <v>0</v>
      </c>
      <c r="G21" s="56">
        <f>Jahreswertung!$K$100</f>
        <v>0</v>
      </c>
      <c r="J21" s="55">
        <v>19</v>
      </c>
      <c r="K21" s="50" t="s">
        <v>94</v>
      </c>
      <c r="L21" s="18">
        <f t="shared" si="4"/>
        <v>0</v>
      </c>
      <c r="M21" s="2">
        <f>Jahreswertung!E105</f>
        <v>0</v>
      </c>
      <c r="N21" s="2">
        <f>Jahreswertung!F105</f>
        <v>0</v>
      </c>
      <c r="O21" s="2">
        <f>Jahreswertung!G105</f>
        <v>0</v>
      </c>
      <c r="P21" s="2">
        <f>Jahreswertung!H105</f>
        <v>0</v>
      </c>
      <c r="Q21" s="2">
        <f>Jahreswertung!I105</f>
        <v>0</v>
      </c>
      <c r="R21" s="2">
        <f>Jahreswertung!J105</f>
        <v>0</v>
      </c>
      <c r="S21" s="5">
        <f t="shared" si="5"/>
        <v>0</v>
      </c>
      <c r="W21" s="50" t="s">
        <v>94</v>
      </c>
      <c r="X21" s="30">
        <f t="shared" si="31"/>
        <v>0</v>
      </c>
      <c r="Y21" s="30">
        <f t="shared" si="32"/>
        <v>0</v>
      </c>
      <c r="Z21" s="30">
        <f t="shared" si="33"/>
        <v>0</v>
      </c>
      <c r="AA21" s="30">
        <f t="shared" si="34"/>
        <v>0</v>
      </c>
      <c r="AB21" s="30">
        <f t="shared" si="35"/>
        <v>0</v>
      </c>
      <c r="AC21" s="30">
        <f t="shared" si="36"/>
        <v>0</v>
      </c>
      <c r="AD21" s="50" t="str">
        <f>Jahreswertung!C105</f>
        <v>Brezlanovits Ch.</v>
      </c>
      <c r="AE21">
        <f t="shared" si="37"/>
        <v>0</v>
      </c>
      <c r="AF21">
        <f t="shared" si="38"/>
        <v>0</v>
      </c>
      <c r="AG21">
        <f t="shared" si="39"/>
        <v>0</v>
      </c>
      <c r="AH21">
        <f t="shared" si="40"/>
        <v>0</v>
      </c>
      <c r="AI21">
        <f t="shared" si="41"/>
        <v>0</v>
      </c>
      <c r="AJ21">
        <f t="shared" si="42"/>
        <v>0</v>
      </c>
      <c r="AK21" s="57" t="str">
        <f>Jahreswertung!C105</f>
        <v>Brezlanovits Ch.</v>
      </c>
      <c r="AL21">
        <f t="shared" si="43"/>
        <v>0</v>
      </c>
      <c r="AM21">
        <f t="shared" si="44"/>
        <v>0</v>
      </c>
      <c r="AN21">
        <f t="shared" si="45"/>
        <v>0</v>
      </c>
      <c r="AO21">
        <f t="shared" si="46"/>
        <v>0</v>
      </c>
      <c r="AP21">
        <f t="shared" si="47"/>
        <v>0</v>
      </c>
      <c r="AQ21">
        <f t="shared" si="48"/>
        <v>0</v>
      </c>
    </row>
    <row r="22" spans="1:43" ht="18">
      <c r="A22" s="55">
        <v>20</v>
      </c>
      <c r="B22" s="50" t="s">
        <v>3</v>
      </c>
      <c r="C22" s="31">
        <f t="shared" si="27"/>
        <v>0</v>
      </c>
      <c r="D22" s="31">
        <f t="shared" si="28"/>
        <v>0</v>
      </c>
      <c r="E22" s="31">
        <f t="shared" si="29"/>
        <v>0</v>
      </c>
      <c r="F22" s="31">
        <f t="shared" si="30"/>
        <v>0</v>
      </c>
      <c r="G22" s="56">
        <f>Jahreswertung!$K$100</f>
        <v>0</v>
      </c>
      <c r="J22" s="55">
        <v>20</v>
      </c>
      <c r="K22" s="50" t="s">
        <v>3</v>
      </c>
      <c r="L22" s="18">
        <f t="shared" si="4"/>
        <v>0</v>
      </c>
      <c r="M22" s="2">
        <f>Jahreswertung!E106</f>
        <v>0</v>
      </c>
      <c r="N22" s="2">
        <f>Jahreswertung!F106</f>
        <v>0</v>
      </c>
      <c r="O22" s="2">
        <f>Jahreswertung!G106</f>
        <v>0</v>
      </c>
      <c r="P22" s="2">
        <f>Jahreswertung!H106</f>
        <v>0</v>
      </c>
      <c r="Q22" s="2">
        <f>Jahreswertung!I106</f>
        <v>0</v>
      </c>
      <c r="R22" s="2">
        <f>Jahreswertung!J106</f>
        <v>0</v>
      </c>
      <c r="S22" s="5">
        <f t="shared" si="5"/>
        <v>0</v>
      </c>
      <c r="W22" s="50" t="s">
        <v>3</v>
      </c>
      <c r="X22" s="30">
        <f t="shared" si="31"/>
        <v>0</v>
      </c>
      <c r="Y22" s="30">
        <f t="shared" si="32"/>
        <v>0</v>
      </c>
      <c r="Z22" s="30">
        <f t="shared" si="33"/>
        <v>0</v>
      </c>
      <c r="AA22" s="30">
        <f t="shared" si="34"/>
        <v>0</v>
      </c>
      <c r="AB22" s="30">
        <f t="shared" si="35"/>
        <v>0</v>
      </c>
      <c r="AC22" s="30">
        <f t="shared" si="36"/>
        <v>0</v>
      </c>
      <c r="AD22" s="50" t="str">
        <f>Jahreswertung!C106</f>
        <v>Lumi</v>
      </c>
      <c r="AE22">
        <f t="shared" si="37"/>
        <v>0</v>
      </c>
      <c r="AF22">
        <f t="shared" si="38"/>
        <v>0</v>
      </c>
      <c r="AG22">
        <f t="shared" si="39"/>
        <v>0</v>
      </c>
      <c r="AH22">
        <f t="shared" si="40"/>
        <v>0</v>
      </c>
      <c r="AI22">
        <f t="shared" si="41"/>
        <v>0</v>
      </c>
      <c r="AJ22">
        <f t="shared" si="42"/>
        <v>0</v>
      </c>
      <c r="AK22" s="57" t="str">
        <f>Jahreswertung!C106</f>
        <v>Lumi</v>
      </c>
      <c r="AL22">
        <f t="shared" si="43"/>
        <v>0</v>
      </c>
      <c r="AM22">
        <f t="shared" si="44"/>
        <v>0</v>
      </c>
      <c r="AN22">
        <f t="shared" si="45"/>
        <v>0</v>
      </c>
      <c r="AO22">
        <f t="shared" si="46"/>
        <v>0</v>
      </c>
      <c r="AP22">
        <f t="shared" si="47"/>
        <v>0</v>
      </c>
      <c r="AQ22">
        <f t="shared" si="48"/>
        <v>0</v>
      </c>
    </row>
    <row r="23" spans="1:43" ht="18">
      <c r="A23" s="55">
        <v>21</v>
      </c>
      <c r="B23" s="50" t="s">
        <v>95</v>
      </c>
      <c r="C23" s="31">
        <f t="shared" si="27"/>
        <v>0</v>
      </c>
      <c r="D23" s="31">
        <f t="shared" si="28"/>
        <v>0</v>
      </c>
      <c r="E23" s="31">
        <f t="shared" si="29"/>
        <v>0</v>
      </c>
      <c r="F23" s="31">
        <f t="shared" si="30"/>
        <v>0</v>
      </c>
      <c r="G23" s="56">
        <f>Jahreswertung!$K$100</f>
        <v>0</v>
      </c>
      <c r="J23" s="55">
        <v>21</v>
      </c>
      <c r="K23" s="50" t="s">
        <v>95</v>
      </c>
      <c r="L23" s="18">
        <f t="shared" si="4"/>
        <v>0</v>
      </c>
      <c r="M23" s="2">
        <f>Jahreswertung!E107</f>
        <v>0</v>
      </c>
      <c r="N23" s="2">
        <f>Jahreswertung!F107</f>
        <v>0</v>
      </c>
      <c r="O23" s="2">
        <f>Jahreswertung!G107</f>
        <v>0</v>
      </c>
      <c r="P23" s="2">
        <f>Jahreswertung!H107</f>
        <v>0</v>
      </c>
      <c r="Q23" s="2">
        <f>Jahreswertung!I107</f>
        <v>0</v>
      </c>
      <c r="R23" s="2">
        <f>Jahreswertung!J107</f>
        <v>0</v>
      </c>
      <c r="S23" s="5">
        <f t="shared" si="5"/>
        <v>0</v>
      </c>
      <c r="W23" s="50" t="s">
        <v>95</v>
      </c>
      <c r="X23" s="30">
        <f t="shared" si="31"/>
        <v>0</v>
      </c>
      <c r="Y23" s="30">
        <f t="shared" si="32"/>
        <v>0</v>
      </c>
      <c r="Z23" s="30">
        <f t="shared" si="33"/>
        <v>0</v>
      </c>
      <c r="AA23" s="30">
        <f t="shared" si="34"/>
        <v>0</v>
      </c>
      <c r="AB23" s="30">
        <f t="shared" si="35"/>
        <v>0</v>
      </c>
      <c r="AC23" s="30">
        <f t="shared" si="36"/>
        <v>0</v>
      </c>
      <c r="AD23" s="50" t="str">
        <f>Jahreswertung!C107</f>
        <v>Zottel L.</v>
      </c>
      <c r="AE23">
        <f t="shared" si="37"/>
        <v>0</v>
      </c>
      <c r="AF23">
        <f t="shared" si="38"/>
        <v>0</v>
      </c>
      <c r="AG23">
        <f t="shared" si="39"/>
        <v>0</v>
      </c>
      <c r="AH23">
        <f t="shared" si="40"/>
        <v>0</v>
      </c>
      <c r="AI23">
        <f t="shared" si="41"/>
        <v>0</v>
      </c>
      <c r="AJ23">
        <f t="shared" si="42"/>
        <v>0</v>
      </c>
      <c r="AK23" s="57" t="str">
        <f>Jahreswertung!C107</f>
        <v>Zottel L.</v>
      </c>
      <c r="AL23">
        <f t="shared" si="43"/>
        <v>0</v>
      </c>
      <c r="AM23">
        <f t="shared" si="44"/>
        <v>0</v>
      </c>
      <c r="AN23">
        <f t="shared" si="45"/>
        <v>0</v>
      </c>
      <c r="AO23">
        <f t="shared" si="46"/>
        <v>0</v>
      </c>
      <c r="AP23">
        <f t="shared" si="47"/>
        <v>0</v>
      </c>
      <c r="AQ23">
        <f t="shared" si="48"/>
        <v>0</v>
      </c>
    </row>
    <row r="24" spans="1:43" ht="18">
      <c r="A24" s="55">
        <v>22</v>
      </c>
      <c r="B24" s="50" t="s">
        <v>96</v>
      </c>
      <c r="C24" s="31">
        <f t="shared" si="27"/>
        <v>0</v>
      </c>
      <c r="D24" s="31">
        <f t="shared" si="28"/>
        <v>0</v>
      </c>
      <c r="E24" s="31">
        <f t="shared" si="29"/>
        <v>0</v>
      </c>
      <c r="F24" s="31">
        <f t="shared" si="30"/>
        <v>0</v>
      </c>
      <c r="G24" s="56">
        <f>Jahreswertung!$K$100</f>
        <v>0</v>
      </c>
      <c r="J24" s="55">
        <v>22</v>
      </c>
      <c r="K24" s="50" t="s">
        <v>96</v>
      </c>
      <c r="L24" s="18">
        <f t="shared" si="4"/>
        <v>0</v>
      </c>
      <c r="M24" s="2">
        <f>Jahreswertung!E108</f>
        <v>0</v>
      </c>
      <c r="N24" s="2">
        <f>Jahreswertung!F108</f>
        <v>0</v>
      </c>
      <c r="O24" s="2">
        <f>Jahreswertung!G108</f>
        <v>0</v>
      </c>
      <c r="P24" s="2">
        <f>Jahreswertung!H108</f>
        <v>0</v>
      </c>
      <c r="Q24" s="2">
        <f>Jahreswertung!I108</f>
        <v>0</v>
      </c>
      <c r="R24" s="2">
        <f>Jahreswertung!J108</f>
        <v>0</v>
      </c>
      <c r="S24" s="5">
        <f t="shared" si="5"/>
        <v>0</v>
      </c>
      <c r="W24" s="50" t="s">
        <v>96</v>
      </c>
      <c r="X24" s="30">
        <f t="shared" si="31"/>
        <v>0</v>
      </c>
      <c r="Y24" s="30">
        <f t="shared" si="32"/>
        <v>0</v>
      </c>
      <c r="Z24" s="30">
        <f t="shared" si="33"/>
        <v>0</v>
      </c>
      <c r="AA24" s="30">
        <f t="shared" si="34"/>
        <v>0</v>
      </c>
      <c r="AB24" s="30">
        <f t="shared" si="35"/>
        <v>0</v>
      </c>
      <c r="AC24" s="30">
        <f t="shared" si="36"/>
        <v>0</v>
      </c>
      <c r="AD24" s="50" t="str">
        <f>Jahreswertung!C108</f>
        <v>Stehno M.</v>
      </c>
      <c r="AE24">
        <f t="shared" si="37"/>
        <v>0</v>
      </c>
      <c r="AF24">
        <f t="shared" si="38"/>
        <v>0</v>
      </c>
      <c r="AG24">
        <f t="shared" si="39"/>
        <v>0</v>
      </c>
      <c r="AH24">
        <f t="shared" si="40"/>
        <v>0</v>
      </c>
      <c r="AI24">
        <f t="shared" si="41"/>
        <v>0</v>
      </c>
      <c r="AJ24">
        <f t="shared" si="42"/>
        <v>0</v>
      </c>
      <c r="AK24" s="57" t="str">
        <f>Jahreswertung!C108</f>
        <v>Stehno M.</v>
      </c>
      <c r="AL24">
        <f t="shared" si="43"/>
        <v>0</v>
      </c>
      <c r="AM24">
        <f t="shared" si="44"/>
        <v>0</v>
      </c>
      <c r="AN24">
        <f t="shared" si="45"/>
        <v>0</v>
      </c>
      <c r="AO24">
        <f t="shared" si="46"/>
        <v>0</v>
      </c>
      <c r="AP24">
        <f t="shared" si="47"/>
        <v>0</v>
      </c>
      <c r="AQ24">
        <f t="shared" si="48"/>
        <v>0</v>
      </c>
    </row>
    <row r="25" spans="1:43" ht="18">
      <c r="A25" s="55">
        <v>23</v>
      </c>
      <c r="B25" s="51" t="s">
        <v>97</v>
      </c>
      <c r="C25" s="31">
        <f t="shared" si="27"/>
        <v>0</v>
      </c>
      <c r="D25" s="31">
        <f t="shared" si="28"/>
        <v>0</v>
      </c>
      <c r="E25" s="31">
        <f t="shared" si="29"/>
        <v>0</v>
      </c>
      <c r="F25" s="31">
        <f t="shared" si="30"/>
        <v>0</v>
      </c>
      <c r="G25" s="56">
        <f>Jahreswertung!$K$100</f>
        <v>0</v>
      </c>
      <c r="J25" s="55">
        <v>23</v>
      </c>
      <c r="K25" s="51" t="s">
        <v>97</v>
      </c>
      <c r="L25" s="18">
        <f t="shared" si="4"/>
        <v>0</v>
      </c>
      <c r="M25" s="2">
        <f>Jahreswertung!E109</f>
        <v>0</v>
      </c>
      <c r="N25" s="2">
        <f>Jahreswertung!F109</f>
        <v>0</v>
      </c>
      <c r="O25" s="2">
        <f>Jahreswertung!G109</f>
        <v>0</v>
      </c>
      <c r="P25" s="2">
        <f>Jahreswertung!H109</f>
        <v>0</v>
      </c>
      <c r="Q25" s="2">
        <f>Jahreswertung!I109</f>
        <v>0</v>
      </c>
      <c r="R25" s="2">
        <f>Jahreswertung!J109</f>
        <v>0</v>
      </c>
      <c r="S25" s="5">
        <f t="shared" si="5"/>
        <v>0</v>
      </c>
      <c r="W25" s="51" t="s">
        <v>97</v>
      </c>
      <c r="X25" s="30">
        <f t="shared" si="31"/>
        <v>0</v>
      </c>
      <c r="Y25" s="30">
        <f t="shared" si="32"/>
        <v>0</v>
      </c>
      <c r="Z25" s="30">
        <f t="shared" si="33"/>
        <v>0</v>
      </c>
      <c r="AA25" s="30">
        <f t="shared" si="34"/>
        <v>0</v>
      </c>
      <c r="AB25" s="30">
        <f t="shared" si="35"/>
        <v>0</v>
      </c>
      <c r="AC25" s="30">
        <f t="shared" si="36"/>
        <v>0</v>
      </c>
      <c r="AD25" s="51" t="str">
        <f>Jahreswertung!C109</f>
        <v>Stockinger G.</v>
      </c>
      <c r="AE25">
        <f t="shared" si="37"/>
        <v>0</v>
      </c>
      <c r="AF25">
        <f t="shared" si="38"/>
        <v>0</v>
      </c>
      <c r="AG25">
        <f t="shared" si="39"/>
        <v>0</v>
      </c>
      <c r="AH25">
        <f t="shared" si="40"/>
        <v>0</v>
      </c>
      <c r="AI25">
        <f t="shared" si="41"/>
        <v>0</v>
      </c>
      <c r="AJ25">
        <f t="shared" si="42"/>
        <v>0</v>
      </c>
      <c r="AK25" s="58" t="str">
        <f>Jahreswertung!C109</f>
        <v>Stockinger G.</v>
      </c>
      <c r="AL25">
        <f t="shared" si="43"/>
        <v>0</v>
      </c>
      <c r="AM25">
        <f t="shared" si="44"/>
        <v>0</v>
      </c>
      <c r="AN25">
        <f t="shared" si="45"/>
        <v>0</v>
      </c>
      <c r="AO25">
        <f t="shared" si="46"/>
        <v>0</v>
      </c>
      <c r="AP25">
        <f t="shared" si="47"/>
        <v>0</v>
      </c>
      <c r="AQ25">
        <f t="shared" si="48"/>
        <v>0</v>
      </c>
    </row>
    <row r="26" spans="1:43" ht="18">
      <c r="A26" s="55">
        <v>24</v>
      </c>
      <c r="B26" s="50" t="s">
        <v>98</v>
      </c>
      <c r="C26" s="31">
        <f t="shared" si="27"/>
        <v>0</v>
      </c>
      <c r="D26" s="31">
        <f t="shared" si="28"/>
        <v>0</v>
      </c>
      <c r="E26" s="31">
        <f t="shared" si="29"/>
        <v>0</v>
      </c>
      <c r="F26" s="31">
        <f t="shared" si="30"/>
        <v>0</v>
      </c>
      <c r="G26" s="56">
        <f>Jahreswertung!$K$100</f>
        <v>0</v>
      </c>
      <c r="J26" s="55">
        <v>24</v>
      </c>
      <c r="K26" s="50" t="s">
        <v>98</v>
      </c>
      <c r="L26" s="18">
        <f t="shared" si="4"/>
        <v>0</v>
      </c>
      <c r="M26" s="2">
        <f>Jahreswertung!E110</f>
        <v>0</v>
      </c>
      <c r="N26" s="2">
        <f>Jahreswertung!F110</f>
        <v>0</v>
      </c>
      <c r="O26" s="2">
        <f>Jahreswertung!G110</f>
        <v>0</v>
      </c>
      <c r="P26" s="2">
        <f>Jahreswertung!H110</f>
        <v>0</v>
      </c>
      <c r="Q26" s="2">
        <f>Jahreswertung!I110</f>
        <v>0</v>
      </c>
      <c r="R26" s="2">
        <f>Jahreswertung!J110</f>
        <v>0</v>
      </c>
      <c r="S26" s="5">
        <f t="shared" si="5"/>
        <v>0</v>
      </c>
      <c r="W26" s="50" t="s">
        <v>98</v>
      </c>
      <c r="X26" s="30">
        <f t="shared" si="31"/>
        <v>0</v>
      </c>
      <c r="Y26" s="30">
        <f t="shared" si="32"/>
        <v>0</v>
      </c>
      <c r="Z26" s="30">
        <f t="shared" si="33"/>
        <v>0</v>
      </c>
      <c r="AA26" s="30">
        <f t="shared" si="34"/>
        <v>0</v>
      </c>
      <c r="AB26" s="30">
        <f t="shared" si="35"/>
        <v>0</v>
      </c>
      <c r="AC26" s="30">
        <f t="shared" si="36"/>
        <v>0</v>
      </c>
      <c r="AD26" s="50" t="str">
        <f>Jahreswertung!C110</f>
        <v>Fiala St.</v>
      </c>
      <c r="AE26">
        <f t="shared" si="37"/>
        <v>0</v>
      </c>
      <c r="AF26">
        <f t="shared" si="38"/>
        <v>0</v>
      </c>
      <c r="AG26">
        <f t="shared" si="39"/>
        <v>0</v>
      </c>
      <c r="AH26">
        <f t="shared" si="40"/>
        <v>0</v>
      </c>
      <c r="AI26">
        <f t="shared" si="41"/>
        <v>0</v>
      </c>
      <c r="AJ26">
        <f t="shared" si="42"/>
        <v>0</v>
      </c>
      <c r="AK26" s="57" t="str">
        <f>Jahreswertung!C110</f>
        <v>Fiala St.</v>
      </c>
      <c r="AL26">
        <f t="shared" si="43"/>
        <v>0</v>
      </c>
      <c r="AM26">
        <f t="shared" si="44"/>
        <v>0</v>
      </c>
      <c r="AN26">
        <f t="shared" si="45"/>
        <v>0</v>
      </c>
      <c r="AO26">
        <f t="shared" si="46"/>
        <v>0</v>
      </c>
      <c r="AP26">
        <f t="shared" si="47"/>
        <v>0</v>
      </c>
      <c r="AQ26">
        <f t="shared" si="48"/>
        <v>0</v>
      </c>
    </row>
    <row r="27" spans="1:50" s="3" customFormat="1" ht="18">
      <c r="A27" s="55">
        <v>25</v>
      </c>
      <c r="B27" s="51" t="s">
        <v>99</v>
      </c>
      <c r="C27" s="31">
        <f t="shared" si="27"/>
        <v>0</v>
      </c>
      <c r="D27" s="31">
        <f t="shared" si="28"/>
        <v>0</v>
      </c>
      <c r="E27" s="31">
        <f t="shared" si="29"/>
        <v>0</v>
      </c>
      <c r="F27" s="31">
        <f t="shared" si="30"/>
        <v>0</v>
      </c>
      <c r="G27" s="56">
        <f>Jahreswertung!$K$100</f>
        <v>0</v>
      </c>
      <c r="J27" s="55">
        <v>25</v>
      </c>
      <c r="K27" s="51" t="s">
        <v>99</v>
      </c>
      <c r="L27" s="18">
        <f t="shared" si="4"/>
        <v>0</v>
      </c>
      <c r="M27" s="2">
        <f>Jahreswertung!E111</f>
        <v>0</v>
      </c>
      <c r="N27" s="2">
        <f>Jahreswertung!F111</f>
        <v>0</v>
      </c>
      <c r="O27" s="2">
        <f>Jahreswertung!G111</f>
        <v>0</v>
      </c>
      <c r="P27" s="2">
        <f>Jahreswertung!H111</f>
        <v>0</v>
      </c>
      <c r="Q27" s="2">
        <f>Jahreswertung!I111</f>
        <v>0</v>
      </c>
      <c r="R27" s="2">
        <f>Jahreswertung!J111</f>
        <v>0</v>
      </c>
      <c r="S27" s="5">
        <f t="shared" si="5"/>
        <v>0</v>
      </c>
      <c r="W27" s="51" t="s">
        <v>99</v>
      </c>
      <c r="X27" s="30">
        <f t="shared" si="31"/>
        <v>0</v>
      </c>
      <c r="Y27" s="30">
        <f t="shared" si="32"/>
        <v>0</v>
      </c>
      <c r="Z27" s="30">
        <f t="shared" si="33"/>
        <v>0</v>
      </c>
      <c r="AA27" s="30">
        <f t="shared" si="34"/>
        <v>0</v>
      </c>
      <c r="AB27" s="30">
        <f t="shared" si="35"/>
        <v>0</v>
      </c>
      <c r="AC27" s="30">
        <f t="shared" si="36"/>
        <v>0</v>
      </c>
      <c r="AD27" s="51" t="str">
        <f>Jahreswertung!C111</f>
        <v>Engel W.</v>
      </c>
      <c r="AE27">
        <f t="shared" si="37"/>
        <v>0</v>
      </c>
      <c r="AF27">
        <f t="shared" si="38"/>
        <v>0</v>
      </c>
      <c r="AG27">
        <f t="shared" si="39"/>
        <v>0</v>
      </c>
      <c r="AH27">
        <f t="shared" si="40"/>
        <v>0</v>
      </c>
      <c r="AI27">
        <f t="shared" si="41"/>
        <v>0</v>
      </c>
      <c r="AJ27">
        <f t="shared" si="42"/>
        <v>0</v>
      </c>
      <c r="AK27" s="58" t="str">
        <f>Jahreswertung!C111</f>
        <v>Engel W.</v>
      </c>
      <c r="AL27">
        <f t="shared" si="43"/>
        <v>0</v>
      </c>
      <c r="AM27">
        <f t="shared" si="44"/>
        <v>0</v>
      </c>
      <c r="AN27">
        <f t="shared" si="45"/>
        <v>0</v>
      </c>
      <c r="AO27">
        <f t="shared" si="46"/>
        <v>0</v>
      </c>
      <c r="AP27">
        <f t="shared" si="47"/>
        <v>0</v>
      </c>
      <c r="AQ27">
        <f t="shared" si="48"/>
        <v>0</v>
      </c>
      <c r="AS27"/>
      <c r="AT27"/>
      <c r="AU27"/>
      <c r="AV27"/>
      <c r="AW27"/>
      <c r="AX27"/>
    </row>
    <row r="28" spans="1:43" ht="18">
      <c r="A28" s="55">
        <v>26</v>
      </c>
      <c r="B28" s="50" t="s">
        <v>5</v>
      </c>
      <c r="C28" s="31">
        <f t="shared" si="27"/>
        <v>0</v>
      </c>
      <c r="D28" s="31">
        <f t="shared" si="28"/>
        <v>0</v>
      </c>
      <c r="E28" s="31">
        <f t="shared" si="29"/>
        <v>0</v>
      </c>
      <c r="F28" s="31">
        <f t="shared" si="30"/>
        <v>0</v>
      </c>
      <c r="G28" s="56">
        <f>Jahreswertung!$K$100</f>
        <v>0</v>
      </c>
      <c r="J28" s="55">
        <v>26</v>
      </c>
      <c r="K28" s="50" t="s">
        <v>5</v>
      </c>
      <c r="L28" s="18">
        <f t="shared" si="4"/>
        <v>0</v>
      </c>
      <c r="M28" s="2">
        <f>Jahreswertung!E112</f>
        <v>0</v>
      </c>
      <c r="N28" s="2">
        <f>Jahreswertung!F112</f>
        <v>0</v>
      </c>
      <c r="O28" s="2">
        <f>Jahreswertung!G112</f>
        <v>0</v>
      </c>
      <c r="P28" s="2">
        <f>Jahreswertung!H112</f>
        <v>0</v>
      </c>
      <c r="Q28" s="2">
        <f>Jahreswertung!I112</f>
        <v>0</v>
      </c>
      <c r="R28" s="2">
        <f>Jahreswertung!J112</f>
        <v>0</v>
      </c>
      <c r="S28" s="5">
        <f t="shared" si="5"/>
        <v>0</v>
      </c>
      <c r="W28" s="50" t="s">
        <v>5</v>
      </c>
      <c r="X28" s="30">
        <f t="shared" si="31"/>
        <v>0</v>
      </c>
      <c r="Y28" s="30">
        <f t="shared" si="32"/>
        <v>0</v>
      </c>
      <c r="Z28" s="30">
        <f t="shared" si="33"/>
        <v>0</v>
      </c>
      <c r="AA28" s="30">
        <f t="shared" si="34"/>
        <v>0</v>
      </c>
      <c r="AB28" s="30">
        <f t="shared" si="35"/>
        <v>0</v>
      </c>
      <c r="AC28" s="30">
        <f t="shared" si="36"/>
        <v>0</v>
      </c>
      <c r="AD28" s="50" t="str">
        <f>Jahreswertung!C112</f>
        <v>Daniel</v>
      </c>
      <c r="AE28">
        <f t="shared" si="37"/>
        <v>0</v>
      </c>
      <c r="AF28">
        <f t="shared" si="38"/>
        <v>0</v>
      </c>
      <c r="AG28">
        <f t="shared" si="39"/>
        <v>0</v>
      </c>
      <c r="AH28">
        <f t="shared" si="40"/>
        <v>0</v>
      </c>
      <c r="AI28">
        <f t="shared" si="41"/>
        <v>0</v>
      </c>
      <c r="AJ28">
        <f t="shared" si="42"/>
        <v>0</v>
      </c>
      <c r="AK28" s="57" t="str">
        <f>Jahreswertung!C112</f>
        <v>Daniel</v>
      </c>
      <c r="AL28">
        <f t="shared" si="43"/>
        <v>0</v>
      </c>
      <c r="AM28">
        <f t="shared" si="44"/>
        <v>0</v>
      </c>
      <c r="AN28">
        <f t="shared" si="45"/>
        <v>0</v>
      </c>
      <c r="AO28">
        <f t="shared" si="46"/>
        <v>0</v>
      </c>
      <c r="AP28">
        <f t="shared" si="47"/>
        <v>0</v>
      </c>
      <c r="AQ28">
        <f t="shared" si="48"/>
        <v>0</v>
      </c>
    </row>
    <row r="29" spans="1:43" ht="18">
      <c r="A29" s="55">
        <v>27</v>
      </c>
      <c r="B29" s="50" t="s">
        <v>100</v>
      </c>
      <c r="C29" s="31">
        <f t="shared" si="27"/>
        <v>0</v>
      </c>
      <c r="D29" s="31">
        <f t="shared" si="28"/>
        <v>0</v>
      </c>
      <c r="E29" s="31">
        <f t="shared" si="29"/>
        <v>0</v>
      </c>
      <c r="F29" s="31">
        <f t="shared" si="30"/>
        <v>0</v>
      </c>
      <c r="G29" s="56">
        <f>Jahreswertung!$K$100</f>
        <v>0</v>
      </c>
      <c r="J29" s="55">
        <v>27</v>
      </c>
      <c r="K29" s="50" t="s">
        <v>100</v>
      </c>
      <c r="L29" s="18">
        <f t="shared" si="4"/>
        <v>0</v>
      </c>
      <c r="M29" s="2">
        <f>Jahreswertung!E113</f>
        <v>0</v>
      </c>
      <c r="N29" s="2">
        <f>Jahreswertung!F113</f>
        <v>0</v>
      </c>
      <c r="O29" s="2">
        <f>Jahreswertung!G113</f>
        <v>0</v>
      </c>
      <c r="P29" s="2">
        <f>Jahreswertung!H113</f>
        <v>0</v>
      </c>
      <c r="Q29" s="2">
        <f>Jahreswertung!I113</f>
        <v>0</v>
      </c>
      <c r="R29" s="2">
        <f>Jahreswertung!J113</f>
        <v>0</v>
      </c>
      <c r="S29" s="5">
        <f t="shared" si="5"/>
        <v>0</v>
      </c>
      <c r="W29" s="50" t="s">
        <v>100</v>
      </c>
      <c r="X29" s="30">
        <f t="shared" si="31"/>
        <v>0</v>
      </c>
      <c r="Y29" s="30">
        <f t="shared" si="32"/>
        <v>0</v>
      </c>
      <c r="Z29" s="30">
        <f t="shared" si="33"/>
        <v>0</v>
      </c>
      <c r="AA29" s="30">
        <f t="shared" si="34"/>
        <v>0</v>
      </c>
      <c r="AB29" s="30">
        <f t="shared" si="35"/>
        <v>0</v>
      </c>
      <c r="AC29" s="30">
        <f t="shared" si="36"/>
        <v>0</v>
      </c>
      <c r="AD29" s="50" t="str">
        <f>Jahreswertung!C113</f>
        <v>Kraft B.</v>
      </c>
      <c r="AE29">
        <f t="shared" si="37"/>
        <v>0</v>
      </c>
      <c r="AF29">
        <f t="shared" si="38"/>
        <v>0</v>
      </c>
      <c r="AG29">
        <f t="shared" si="39"/>
        <v>0</v>
      </c>
      <c r="AH29">
        <f t="shared" si="40"/>
        <v>0</v>
      </c>
      <c r="AI29">
        <f t="shared" si="41"/>
        <v>0</v>
      </c>
      <c r="AJ29">
        <f t="shared" si="42"/>
        <v>0</v>
      </c>
      <c r="AK29" s="57" t="str">
        <f>Jahreswertung!C113</f>
        <v>Kraft B.</v>
      </c>
      <c r="AL29">
        <f t="shared" si="43"/>
        <v>0</v>
      </c>
      <c r="AM29">
        <f t="shared" si="44"/>
        <v>0</v>
      </c>
      <c r="AN29">
        <f t="shared" si="45"/>
        <v>0</v>
      </c>
      <c r="AO29">
        <f t="shared" si="46"/>
        <v>0</v>
      </c>
      <c r="AP29">
        <f t="shared" si="47"/>
        <v>0</v>
      </c>
      <c r="AQ29">
        <f t="shared" si="48"/>
        <v>0</v>
      </c>
    </row>
    <row r="30" spans="1:43" ht="18">
      <c r="A30" s="55">
        <v>28</v>
      </c>
      <c r="B30" s="50" t="s">
        <v>101</v>
      </c>
      <c r="C30" s="31">
        <f t="shared" si="27"/>
        <v>0</v>
      </c>
      <c r="D30" s="31">
        <f t="shared" si="28"/>
        <v>0</v>
      </c>
      <c r="E30" s="31">
        <f t="shared" si="29"/>
        <v>0</v>
      </c>
      <c r="F30" s="31">
        <f t="shared" si="30"/>
        <v>0</v>
      </c>
      <c r="G30" s="56">
        <f>Jahreswertung!$K$100</f>
        <v>0</v>
      </c>
      <c r="J30" s="55">
        <v>28</v>
      </c>
      <c r="K30" s="50" t="s">
        <v>101</v>
      </c>
      <c r="L30" s="18">
        <f t="shared" si="4"/>
        <v>0</v>
      </c>
      <c r="M30" s="2">
        <f>Jahreswertung!E114</f>
        <v>0</v>
      </c>
      <c r="N30" s="2">
        <f>Jahreswertung!F114</f>
        <v>0</v>
      </c>
      <c r="O30" s="2">
        <f>Jahreswertung!G114</f>
        <v>0</v>
      </c>
      <c r="P30" s="2">
        <f>Jahreswertung!H114</f>
        <v>0</v>
      </c>
      <c r="Q30" s="2">
        <f>Jahreswertung!I114</f>
        <v>0</v>
      </c>
      <c r="R30" s="2">
        <f>Jahreswertung!J114</f>
        <v>0</v>
      </c>
      <c r="S30" s="5">
        <f t="shared" si="5"/>
        <v>0</v>
      </c>
      <c r="W30" s="50" t="s">
        <v>101</v>
      </c>
      <c r="X30" s="30">
        <f t="shared" si="31"/>
        <v>0</v>
      </c>
      <c r="Y30" s="30">
        <f t="shared" si="32"/>
        <v>0</v>
      </c>
      <c r="Z30" s="30">
        <f t="shared" si="33"/>
        <v>0</v>
      </c>
      <c r="AA30" s="30">
        <f t="shared" si="34"/>
        <v>0</v>
      </c>
      <c r="AB30" s="30">
        <f t="shared" si="35"/>
        <v>0</v>
      </c>
      <c r="AC30" s="30">
        <f t="shared" si="36"/>
        <v>0</v>
      </c>
      <c r="AD30" s="50" t="str">
        <f>Jahreswertung!C114</f>
        <v>Grassler N.</v>
      </c>
      <c r="AE30">
        <f t="shared" si="37"/>
        <v>0</v>
      </c>
      <c r="AF30">
        <f t="shared" si="38"/>
        <v>0</v>
      </c>
      <c r="AG30">
        <f t="shared" si="39"/>
        <v>0</v>
      </c>
      <c r="AH30">
        <f t="shared" si="40"/>
        <v>0</v>
      </c>
      <c r="AI30">
        <f t="shared" si="41"/>
        <v>0</v>
      </c>
      <c r="AJ30">
        <f t="shared" si="42"/>
        <v>0</v>
      </c>
      <c r="AK30" s="57" t="str">
        <f>Jahreswertung!C114</f>
        <v>Grassler N.</v>
      </c>
      <c r="AL30">
        <f t="shared" si="43"/>
        <v>0</v>
      </c>
      <c r="AM30">
        <f t="shared" si="44"/>
        <v>0</v>
      </c>
      <c r="AN30">
        <f t="shared" si="45"/>
        <v>0</v>
      </c>
      <c r="AO30">
        <f t="shared" si="46"/>
        <v>0</v>
      </c>
      <c r="AP30">
        <f t="shared" si="47"/>
        <v>0</v>
      </c>
      <c r="AQ30">
        <f t="shared" si="48"/>
        <v>0</v>
      </c>
    </row>
    <row r="31" spans="1:43" ht="18">
      <c r="A31" s="55">
        <v>29</v>
      </c>
      <c r="B31" s="50" t="s">
        <v>102</v>
      </c>
      <c r="C31" s="31">
        <f t="shared" si="27"/>
        <v>0</v>
      </c>
      <c r="D31" s="31">
        <f t="shared" si="28"/>
        <v>0</v>
      </c>
      <c r="E31" s="31">
        <f t="shared" si="29"/>
        <v>0</v>
      </c>
      <c r="F31" s="31">
        <f t="shared" si="30"/>
        <v>0</v>
      </c>
      <c r="G31" s="56">
        <f>Jahreswertung!$K$100</f>
        <v>0</v>
      </c>
      <c r="J31" s="55">
        <v>29</v>
      </c>
      <c r="K31" s="50" t="s">
        <v>102</v>
      </c>
      <c r="L31" s="18">
        <f t="shared" si="4"/>
        <v>0</v>
      </c>
      <c r="M31" s="2">
        <f>Jahreswertung!E115</f>
        <v>0</v>
      </c>
      <c r="N31" s="2">
        <f>Jahreswertung!F115</f>
        <v>0</v>
      </c>
      <c r="O31" s="2">
        <f>Jahreswertung!G115</f>
        <v>0</v>
      </c>
      <c r="P31" s="2">
        <f>Jahreswertung!H115</f>
        <v>0</v>
      </c>
      <c r="Q31" s="2">
        <f>Jahreswertung!I115</f>
        <v>0</v>
      </c>
      <c r="R31" s="2">
        <f>Jahreswertung!J115</f>
        <v>0</v>
      </c>
      <c r="S31" s="5">
        <f t="shared" si="5"/>
        <v>0</v>
      </c>
      <c r="W31" s="50" t="s">
        <v>102</v>
      </c>
      <c r="X31" s="30">
        <f t="shared" si="31"/>
        <v>0</v>
      </c>
      <c r="Y31" s="30">
        <f t="shared" si="32"/>
        <v>0</v>
      </c>
      <c r="Z31" s="30">
        <f t="shared" si="33"/>
        <v>0</v>
      </c>
      <c r="AA31" s="30">
        <f t="shared" si="34"/>
        <v>0</v>
      </c>
      <c r="AB31" s="30">
        <f t="shared" si="35"/>
        <v>0</v>
      </c>
      <c r="AC31" s="30">
        <f t="shared" si="36"/>
        <v>0</v>
      </c>
      <c r="AD31" s="50" t="str">
        <f>Jahreswertung!C115</f>
        <v>Schwingsandl H.</v>
      </c>
      <c r="AE31">
        <f t="shared" si="37"/>
        <v>0</v>
      </c>
      <c r="AF31">
        <f t="shared" si="38"/>
        <v>0</v>
      </c>
      <c r="AG31">
        <f t="shared" si="39"/>
        <v>0</v>
      </c>
      <c r="AH31">
        <f t="shared" si="40"/>
        <v>0</v>
      </c>
      <c r="AI31">
        <f t="shared" si="41"/>
        <v>0</v>
      </c>
      <c r="AJ31">
        <f t="shared" si="42"/>
        <v>0</v>
      </c>
      <c r="AK31" s="57" t="str">
        <f>Jahreswertung!C115</f>
        <v>Schwingsandl H.</v>
      </c>
      <c r="AL31">
        <f t="shared" si="43"/>
        <v>0</v>
      </c>
      <c r="AM31">
        <f t="shared" si="44"/>
        <v>0</v>
      </c>
      <c r="AN31">
        <f t="shared" si="45"/>
        <v>0</v>
      </c>
      <c r="AO31">
        <f t="shared" si="46"/>
        <v>0</v>
      </c>
      <c r="AP31">
        <f t="shared" si="47"/>
        <v>0</v>
      </c>
      <c r="AQ31">
        <f t="shared" si="48"/>
        <v>0</v>
      </c>
    </row>
    <row r="32" spans="1:43" ht="18">
      <c r="A32" s="55">
        <v>30</v>
      </c>
      <c r="B32" s="50" t="s">
        <v>103</v>
      </c>
      <c r="C32" s="31">
        <f t="shared" si="27"/>
        <v>0</v>
      </c>
      <c r="D32" s="31">
        <f t="shared" si="28"/>
        <v>0</v>
      </c>
      <c r="E32" s="31">
        <f t="shared" si="29"/>
        <v>0</v>
      </c>
      <c r="F32" s="31">
        <f t="shared" si="30"/>
        <v>0</v>
      </c>
      <c r="G32" s="56">
        <f>Jahreswertung!$K$100</f>
        <v>0</v>
      </c>
      <c r="J32" s="55">
        <v>30</v>
      </c>
      <c r="K32" s="50" t="s">
        <v>103</v>
      </c>
      <c r="L32" s="18">
        <f t="shared" si="4"/>
        <v>0</v>
      </c>
      <c r="M32" s="2">
        <f>Jahreswertung!E116</f>
        <v>0</v>
      </c>
      <c r="N32" s="2">
        <f>Jahreswertung!F116</f>
        <v>0</v>
      </c>
      <c r="O32" s="2">
        <f>Jahreswertung!G116</f>
        <v>0</v>
      </c>
      <c r="P32" s="2">
        <f>Jahreswertung!H116</f>
        <v>0</v>
      </c>
      <c r="Q32" s="2">
        <f>Jahreswertung!I116</f>
        <v>0</v>
      </c>
      <c r="R32" s="2">
        <f>Jahreswertung!J116</f>
        <v>0</v>
      </c>
      <c r="S32" s="5">
        <f t="shared" si="5"/>
        <v>0</v>
      </c>
      <c r="W32" s="50" t="s">
        <v>103</v>
      </c>
      <c r="X32" s="30">
        <f t="shared" si="31"/>
        <v>0</v>
      </c>
      <c r="Y32" s="30">
        <f t="shared" si="32"/>
        <v>0</v>
      </c>
      <c r="Z32" s="30">
        <f t="shared" si="33"/>
        <v>0</v>
      </c>
      <c r="AA32" s="30">
        <f t="shared" si="34"/>
        <v>0</v>
      </c>
      <c r="AB32" s="30">
        <f t="shared" si="35"/>
        <v>0</v>
      </c>
      <c r="AC32" s="30">
        <f t="shared" si="36"/>
        <v>0</v>
      </c>
      <c r="AD32" s="50" t="str">
        <f>Jahreswertung!C116</f>
        <v>Posod F.</v>
      </c>
      <c r="AE32">
        <f t="shared" si="37"/>
        <v>0</v>
      </c>
      <c r="AF32">
        <f t="shared" si="38"/>
        <v>0</v>
      </c>
      <c r="AG32">
        <f t="shared" si="39"/>
        <v>0</v>
      </c>
      <c r="AH32">
        <f t="shared" si="40"/>
        <v>0</v>
      </c>
      <c r="AI32">
        <f t="shared" si="41"/>
        <v>0</v>
      </c>
      <c r="AJ32">
        <f t="shared" si="42"/>
        <v>0</v>
      </c>
      <c r="AK32" s="57" t="str">
        <f>Jahreswertung!C116</f>
        <v>Posod F.</v>
      </c>
      <c r="AL32">
        <f t="shared" si="43"/>
        <v>0</v>
      </c>
      <c r="AM32">
        <f t="shared" si="44"/>
        <v>0</v>
      </c>
      <c r="AN32">
        <f t="shared" si="45"/>
        <v>0</v>
      </c>
      <c r="AO32">
        <f t="shared" si="46"/>
        <v>0</v>
      </c>
      <c r="AP32">
        <f t="shared" si="47"/>
        <v>0</v>
      </c>
      <c r="AQ32">
        <f t="shared" si="48"/>
        <v>0</v>
      </c>
    </row>
    <row r="33" spans="1:43" ht="18">
      <c r="A33" s="55">
        <v>31</v>
      </c>
      <c r="B33" s="50" t="s">
        <v>104</v>
      </c>
      <c r="C33" s="31">
        <f t="shared" si="27"/>
        <v>0</v>
      </c>
      <c r="D33" s="31">
        <f t="shared" si="28"/>
        <v>0</v>
      </c>
      <c r="E33" s="31">
        <f t="shared" si="29"/>
        <v>0</v>
      </c>
      <c r="F33" s="31">
        <f t="shared" si="30"/>
        <v>0</v>
      </c>
      <c r="G33" s="56">
        <f>Jahreswertung!$K$100</f>
        <v>0</v>
      </c>
      <c r="J33" s="55">
        <v>31</v>
      </c>
      <c r="K33" s="50" t="s">
        <v>104</v>
      </c>
      <c r="L33" s="18">
        <f t="shared" si="4"/>
        <v>0</v>
      </c>
      <c r="M33" s="2">
        <f>Jahreswertung!E117</f>
        <v>0</v>
      </c>
      <c r="N33" s="2">
        <f>Jahreswertung!F117</f>
        <v>0</v>
      </c>
      <c r="O33" s="2">
        <f>Jahreswertung!G117</f>
        <v>0</v>
      </c>
      <c r="P33" s="2">
        <f>Jahreswertung!H117</f>
        <v>0</v>
      </c>
      <c r="Q33" s="2">
        <f>Jahreswertung!I117</f>
        <v>0</v>
      </c>
      <c r="R33" s="2">
        <f>Jahreswertung!J117</f>
        <v>0</v>
      </c>
      <c r="S33" s="5">
        <f t="shared" si="5"/>
        <v>0</v>
      </c>
      <c r="W33" s="50" t="s">
        <v>104</v>
      </c>
      <c r="X33" s="30">
        <f t="shared" si="31"/>
        <v>0</v>
      </c>
      <c r="Y33" s="30">
        <f t="shared" si="32"/>
        <v>0</v>
      </c>
      <c r="Z33" s="30">
        <f t="shared" si="33"/>
        <v>0</v>
      </c>
      <c r="AA33" s="30">
        <f t="shared" si="34"/>
        <v>0</v>
      </c>
      <c r="AB33" s="30">
        <f t="shared" si="35"/>
        <v>0</v>
      </c>
      <c r="AC33" s="30">
        <f t="shared" si="36"/>
        <v>0</v>
      </c>
      <c r="AD33" s="50" t="str">
        <f>Jahreswertung!C117</f>
        <v>Kellner J.</v>
      </c>
      <c r="AE33">
        <f t="shared" si="37"/>
        <v>0</v>
      </c>
      <c r="AF33">
        <f t="shared" si="38"/>
        <v>0</v>
      </c>
      <c r="AG33">
        <f t="shared" si="39"/>
        <v>0</v>
      </c>
      <c r="AH33">
        <f t="shared" si="40"/>
        <v>0</v>
      </c>
      <c r="AI33">
        <f t="shared" si="41"/>
        <v>0</v>
      </c>
      <c r="AJ33">
        <f t="shared" si="42"/>
        <v>0</v>
      </c>
      <c r="AK33" s="57" t="str">
        <f>Jahreswertung!C117</f>
        <v>Kellner J.</v>
      </c>
      <c r="AL33">
        <f t="shared" si="43"/>
        <v>0</v>
      </c>
      <c r="AM33">
        <f t="shared" si="44"/>
        <v>0</v>
      </c>
      <c r="AN33">
        <f t="shared" si="45"/>
        <v>0</v>
      </c>
      <c r="AO33">
        <f t="shared" si="46"/>
        <v>0</v>
      </c>
      <c r="AP33">
        <f t="shared" si="47"/>
        <v>0</v>
      </c>
      <c r="AQ33">
        <f t="shared" si="48"/>
        <v>0</v>
      </c>
    </row>
    <row r="34" spans="1:43" ht="18">
      <c r="A34" s="55">
        <v>32</v>
      </c>
      <c r="B34" s="50" t="s">
        <v>84</v>
      </c>
      <c r="C34" s="31">
        <f aca="true" t="shared" si="49" ref="C34:C47">SUM(X34:AC34)</f>
        <v>0</v>
      </c>
      <c r="D34" s="31">
        <f aca="true" t="shared" si="50" ref="D34:D47">SUM(AE34:AJ34)</f>
        <v>0</v>
      </c>
      <c r="E34" s="31">
        <f aca="true" t="shared" si="51" ref="E34:E47">SUM(AL34:AQ34)</f>
        <v>0</v>
      </c>
      <c r="F34" s="31">
        <f aca="true" t="shared" si="52" ref="F34:F47">SUM(C34:E34)</f>
        <v>0</v>
      </c>
      <c r="G34" s="56">
        <f>Jahreswertung!$K$100</f>
        <v>0</v>
      </c>
      <c r="J34" s="55">
        <v>32</v>
      </c>
      <c r="K34" s="50" t="s">
        <v>84</v>
      </c>
      <c r="L34" s="18">
        <f t="shared" si="4"/>
        <v>0</v>
      </c>
      <c r="M34" s="2">
        <f>Jahreswertung!E118</f>
        <v>0</v>
      </c>
      <c r="N34" s="2">
        <f>Jahreswertung!F118</f>
        <v>0</v>
      </c>
      <c r="O34" s="2">
        <f>Jahreswertung!G118</f>
        <v>0</v>
      </c>
      <c r="P34" s="2">
        <f>Jahreswertung!H118</f>
        <v>0</v>
      </c>
      <c r="Q34" s="2">
        <f>Jahreswertung!I118</f>
        <v>0</v>
      </c>
      <c r="R34" s="2">
        <f>Jahreswertung!J118</f>
        <v>0</v>
      </c>
      <c r="S34" s="5">
        <f t="shared" si="5"/>
        <v>0</v>
      </c>
      <c r="W34" s="50" t="s">
        <v>84</v>
      </c>
      <c r="X34" s="30">
        <f aca="true" t="shared" si="53" ref="X34:X47">IF(M34=30,1,0)</f>
        <v>0</v>
      </c>
      <c r="Y34" s="30">
        <f t="shared" si="32"/>
        <v>0</v>
      </c>
      <c r="Z34" s="30">
        <f t="shared" si="33"/>
        <v>0</v>
      </c>
      <c r="AA34" s="30">
        <f t="shared" si="34"/>
        <v>0</v>
      </c>
      <c r="AB34" s="30">
        <f t="shared" si="35"/>
        <v>0</v>
      </c>
      <c r="AC34" s="30">
        <f t="shared" si="36"/>
        <v>0</v>
      </c>
      <c r="AD34" s="50" t="str">
        <f>Jahreswertung!C118</f>
        <v>Wagner G.</v>
      </c>
      <c r="AE34">
        <f aca="true" t="shared" si="54" ref="AE34:AE47">IF(M34=25,1,0)</f>
        <v>0</v>
      </c>
      <c r="AF34">
        <f t="shared" si="38"/>
        <v>0</v>
      </c>
      <c r="AG34">
        <f t="shared" si="39"/>
        <v>0</v>
      </c>
      <c r="AH34">
        <f t="shared" si="40"/>
        <v>0</v>
      </c>
      <c r="AI34">
        <f t="shared" si="41"/>
        <v>0</v>
      </c>
      <c r="AJ34">
        <f t="shared" si="42"/>
        <v>0</v>
      </c>
      <c r="AK34" s="57" t="str">
        <f>Jahreswertung!C118</f>
        <v>Wagner G.</v>
      </c>
      <c r="AL34">
        <f aca="true" t="shared" si="55" ref="AL34:AL47">IF(M34=22,1,0)</f>
        <v>0</v>
      </c>
      <c r="AM34">
        <f t="shared" si="44"/>
        <v>0</v>
      </c>
      <c r="AN34">
        <f t="shared" si="45"/>
        <v>0</v>
      </c>
      <c r="AO34">
        <f t="shared" si="46"/>
        <v>0</v>
      </c>
      <c r="AP34">
        <f t="shared" si="47"/>
        <v>0</v>
      </c>
      <c r="AQ34">
        <f t="shared" si="48"/>
        <v>0</v>
      </c>
    </row>
    <row r="35" spans="1:43" ht="18">
      <c r="A35" s="55">
        <v>33</v>
      </c>
      <c r="B35" s="50" t="s">
        <v>85</v>
      </c>
      <c r="C35" s="31">
        <f t="shared" si="49"/>
        <v>0</v>
      </c>
      <c r="D35" s="31">
        <f t="shared" si="50"/>
        <v>0</v>
      </c>
      <c r="E35" s="31">
        <f t="shared" si="51"/>
        <v>0</v>
      </c>
      <c r="F35" s="31">
        <f t="shared" si="52"/>
        <v>0</v>
      </c>
      <c r="G35" s="56">
        <f>Jahreswertung!$K$100</f>
        <v>0</v>
      </c>
      <c r="J35" s="55">
        <v>33</v>
      </c>
      <c r="K35" s="50" t="s">
        <v>85</v>
      </c>
      <c r="L35" s="18">
        <f aca="true" t="shared" si="56" ref="L35:L52">AVERAGE(M35:R35)</f>
        <v>0</v>
      </c>
      <c r="M35" s="2">
        <f>Jahreswertung!E119</f>
        <v>0</v>
      </c>
      <c r="N35" s="2">
        <f>Jahreswertung!F119</f>
        <v>0</v>
      </c>
      <c r="O35" s="2">
        <f>Jahreswertung!G119</f>
        <v>0</v>
      </c>
      <c r="P35" s="2">
        <f>Jahreswertung!H119</f>
        <v>0</v>
      </c>
      <c r="Q35" s="2">
        <f>Jahreswertung!I119</f>
        <v>0</v>
      </c>
      <c r="R35" s="2">
        <f>Jahreswertung!J119</f>
        <v>0</v>
      </c>
      <c r="S35" s="5">
        <f aca="true" t="shared" si="57" ref="S35:S52">SUM(M35:R35)</f>
        <v>0</v>
      </c>
      <c r="W35" s="50" t="s">
        <v>85</v>
      </c>
      <c r="X35" s="30">
        <f t="shared" si="53"/>
        <v>0</v>
      </c>
      <c r="Y35" s="30">
        <f t="shared" si="32"/>
        <v>0</v>
      </c>
      <c r="Z35" s="30">
        <f t="shared" si="33"/>
        <v>0</v>
      </c>
      <c r="AA35" s="30">
        <f t="shared" si="34"/>
        <v>0</v>
      </c>
      <c r="AB35" s="30">
        <f t="shared" si="35"/>
        <v>0</v>
      </c>
      <c r="AC35" s="30">
        <f t="shared" si="36"/>
        <v>0</v>
      </c>
      <c r="AD35" s="49" t="str">
        <f>Jahreswertung!C119</f>
        <v>Tetzer G.</v>
      </c>
      <c r="AE35">
        <f t="shared" si="54"/>
        <v>0</v>
      </c>
      <c r="AF35">
        <f t="shared" si="38"/>
        <v>0</v>
      </c>
      <c r="AG35">
        <f t="shared" si="39"/>
        <v>0</v>
      </c>
      <c r="AH35">
        <f t="shared" si="40"/>
        <v>0</v>
      </c>
      <c r="AI35">
        <f t="shared" si="41"/>
        <v>0</v>
      </c>
      <c r="AJ35">
        <f t="shared" si="42"/>
        <v>0</v>
      </c>
      <c r="AK35" s="60" t="str">
        <f>Jahreswertung!C119</f>
        <v>Tetzer G.</v>
      </c>
      <c r="AL35">
        <f t="shared" si="55"/>
        <v>0</v>
      </c>
      <c r="AM35">
        <f t="shared" si="44"/>
        <v>0</v>
      </c>
      <c r="AN35">
        <f t="shared" si="45"/>
        <v>0</v>
      </c>
      <c r="AO35">
        <f t="shared" si="46"/>
        <v>0</v>
      </c>
      <c r="AP35">
        <f t="shared" si="47"/>
        <v>0</v>
      </c>
      <c r="AQ35">
        <f t="shared" si="48"/>
        <v>0</v>
      </c>
    </row>
    <row r="36" spans="1:43" ht="18">
      <c r="A36" s="55">
        <v>34</v>
      </c>
      <c r="B36" s="50" t="s">
        <v>86</v>
      </c>
      <c r="C36" s="31">
        <f t="shared" si="49"/>
        <v>0</v>
      </c>
      <c r="D36" s="31">
        <f t="shared" si="50"/>
        <v>0</v>
      </c>
      <c r="E36" s="31">
        <f t="shared" si="51"/>
        <v>0</v>
      </c>
      <c r="F36" s="31">
        <f t="shared" si="52"/>
        <v>0</v>
      </c>
      <c r="G36" s="56">
        <f>Jahreswertung!$K$100</f>
        <v>0</v>
      </c>
      <c r="J36" s="55">
        <v>34</v>
      </c>
      <c r="K36" s="50" t="s">
        <v>86</v>
      </c>
      <c r="L36" s="18">
        <f t="shared" si="56"/>
        <v>0</v>
      </c>
      <c r="M36" s="2">
        <f>Jahreswertung!E120</f>
        <v>0</v>
      </c>
      <c r="N36" s="2">
        <f>Jahreswertung!F120</f>
        <v>0</v>
      </c>
      <c r="O36" s="2">
        <f>Jahreswertung!G120</f>
        <v>0</v>
      </c>
      <c r="P36" s="2">
        <f>Jahreswertung!H120</f>
        <v>0</v>
      </c>
      <c r="Q36" s="2">
        <f>Jahreswertung!I120</f>
        <v>0</v>
      </c>
      <c r="R36" s="2">
        <f>Jahreswertung!J120</f>
        <v>0</v>
      </c>
      <c r="S36" s="5">
        <f t="shared" si="57"/>
        <v>0</v>
      </c>
      <c r="W36" s="50" t="s">
        <v>86</v>
      </c>
      <c r="X36" s="30">
        <f t="shared" si="53"/>
        <v>0</v>
      </c>
      <c r="Y36" s="30">
        <f t="shared" si="32"/>
        <v>0</v>
      </c>
      <c r="Z36" s="30">
        <f t="shared" si="33"/>
        <v>0</v>
      </c>
      <c r="AA36" s="30">
        <f t="shared" si="34"/>
        <v>0</v>
      </c>
      <c r="AB36" s="30">
        <f t="shared" si="35"/>
        <v>0</v>
      </c>
      <c r="AC36" s="30">
        <f t="shared" si="36"/>
        <v>0</v>
      </c>
      <c r="AD36" s="50" t="str">
        <f>Jahreswertung!C120</f>
        <v>Franek W.</v>
      </c>
      <c r="AE36">
        <f t="shared" si="54"/>
        <v>0</v>
      </c>
      <c r="AF36">
        <f t="shared" si="38"/>
        <v>0</v>
      </c>
      <c r="AG36">
        <f t="shared" si="39"/>
        <v>0</v>
      </c>
      <c r="AH36">
        <f t="shared" si="40"/>
        <v>0</v>
      </c>
      <c r="AI36">
        <f t="shared" si="41"/>
        <v>0</v>
      </c>
      <c r="AJ36">
        <f t="shared" si="42"/>
        <v>0</v>
      </c>
      <c r="AK36" s="57" t="str">
        <f>Jahreswertung!C120</f>
        <v>Franek W.</v>
      </c>
      <c r="AL36">
        <f t="shared" si="55"/>
        <v>0</v>
      </c>
      <c r="AM36">
        <f t="shared" si="44"/>
        <v>0</v>
      </c>
      <c r="AN36">
        <f t="shared" si="45"/>
        <v>0</v>
      </c>
      <c r="AO36">
        <f t="shared" si="46"/>
        <v>0</v>
      </c>
      <c r="AP36">
        <f t="shared" si="47"/>
        <v>0</v>
      </c>
      <c r="AQ36">
        <f t="shared" si="48"/>
        <v>0</v>
      </c>
    </row>
    <row r="37" spans="1:43" ht="18">
      <c r="A37" s="55">
        <v>35</v>
      </c>
      <c r="B37" s="50" t="s">
        <v>87</v>
      </c>
      <c r="C37" s="31">
        <f t="shared" si="49"/>
        <v>0</v>
      </c>
      <c r="D37" s="31">
        <f t="shared" si="50"/>
        <v>0</v>
      </c>
      <c r="E37" s="31">
        <f t="shared" si="51"/>
        <v>0</v>
      </c>
      <c r="F37" s="31">
        <f t="shared" si="52"/>
        <v>0</v>
      </c>
      <c r="G37" s="56">
        <f>Jahreswertung!$K$100</f>
        <v>0</v>
      </c>
      <c r="J37" s="55">
        <v>35</v>
      </c>
      <c r="K37" s="50" t="s">
        <v>87</v>
      </c>
      <c r="L37" s="18">
        <f t="shared" si="56"/>
        <v>0</v>
      </c>
      <c r="M37" s="2">
        <f>Jahreswertung!E121</f>
        <v>0</v>
      </c>
      <c r="N37" s="2">
        <f>Jahreswertung!F121</f>
        <v>0</v>
      </c>
      <c r="O37" s="2">
        <f>Jahreswertung!G121</f>
        <v>0</v>
      </c>
      <c r="P37" s="2">
        <f>Jahreswertung!H121</f>
        <v>0</v>
      </c>
      <c r="Q37" s="2">
        <f>Jahreswertung!I121</f>
        <v>0</v>
      </c>
      <c r="R37" s="2">
        <f>Jahreswertung!J121</f>
        <v>0</v>
      </c>
      <c r="S37" s="5">
        <f t="shared" si="57"/>
        <v>0</v>
      </c>
      <c r="W37" s="50" t="s">
        <v>87</v>
      </c>
      <c r="X37" s="30">
        <f t="shared" si="53"/>
        <v>0</v>
      </c>
      <c r="Y37" s="30">
        <f t="shared" si="32"/>
        <v>0</v>
      </c>
      <c r="Z37" s="30">
        <f t="shared" si="33"/>
        <v>0</v>
      </c>
      <c r="AA37" s="30">
        <f t="shared" si="34"/>
        <v>0</v>
      </c>
      <c r="AB37" s="30">
        <f t="shared" si="35"/>
        <v>0</v>
      </c>
      <c r="AC37" s="30">
        <f t="shared" si="36"/>
        <v>0</v>
      </c>
      <c r="AD37" s="50" t="str">
        <f>Jahreswertung!C121</f>
        <v>Neumayer M.</v>
      </c>
      <c r="AE37">
        <f t="shared" si="54"/>
        <v>0</v>
      </c>
      <c r="AF37">
        <f t="shared" si="38"/>
        <v>0</v>
      </c>
      <c r="AG37">
        <f t="shared" si="39"/>
        <v>0</v>
      </c>
      <c r="AH37">
        <f t="shared" si="40"/>
        <v>0</v>
      </c>
      <c r="AI37">
        <f t="shared" si="41"/>
        <v>0</v>
      </c>
      <c r="AJ37">
        <f t="shared" si="42"/>
        <v>0</v>
      </c>
      <c r="AK37" s="57" t="str">
        <f>Jahreswertung!C121</f>
        <v>Neumayer M.</v>
      </c>
      <c r="AL37">
        <f t="shared" si="55"/>
        <v>0</v>
      </c>
      <c r="AM37">
        <f t="shared" si="44"/>
        <v>0</v>
      </c>
      <c r="AN37">
        <f t="shared" si="45"/>
        <v>0</v>
      </c>
      <c r="AO37">
        <f t="shared" si="46"/>
        <v>0</v>
      </c>
      <c r="AP37">
        <f t="shared" si="47"/>
        <v>0</v>
      </c>
      <c r="AQ37">
        <f t="shared" si="48"/>
        <v>0</v>
      </c>
    </row>
    <row r="38" spans="1:43" ht="18">
      <c r="A38" s="55">
        <v>36</v>
      </c>
      <c r="B38" s="51" t="s">
        <v>82</v>
      </c>
      <c r="C38" s="31">
        <f t="shared" si="49"/>
        <v>0</v>
      </c>
      <c r="D38" s="31">
        <f t="shared" si="50"/>
        <v>0</v>
      </c>
      <c r="E38" s="31">
        <f t="shared" si="51"/>
        <v>0</v>
      </c>
      <c r="F38" s="31">
        <f t="shared" si="52"/>
        <v>0</v>
      </c>
      <c r="G38" s="56">
        <f>Jahreswertung!$K$100</f>
        <v>0</v>
      </c>
      <c r="J38" s="55">
        <v>36</v>
      </c>
      <c r="K38" s="51" t="s">
        <v>82</v>
      </c>
      <c r="L38" s="18">
        <f t="shared" si="56"/>
        <v>0</v>
      </c>
      <c r="M38" s="2">
        <f>Jahreswertung!E122</f>
        <v>0</v>
      </c>
      <c r="N38" s="2">
        <f>Jahreswertung!F122</f>
        <v>0</v>
      </c>
      <c r="O38" s="2">
        <f>Jahreswertung!G122</f>
        <v>0</v>
      </c>
      <c r="P38" s="2">
        <f>Jahreswertung!H122</f>
        <v>0</v>
      </c>
      <c r="Q38" s="2">
        <f>Jahreswertung!I122</f>
        <v>0</v>
      </c>
      <c r="R38" s="2">
        <f>Jahreswertung!J122</f>
        <v>0</v>
      </c>
      <c r="S38" s="5">
        <f t="shared" si="57"/>
        <v>0</v>
      </c>
      <c r="W38" s="51" t="s">
        <v>82</v>
      </c>
      <c r="X38" s="30">
        <f t="shared" si="53"/>
        <v>0</v>
      </c>
      <c r="Y38" s="30">
        <f t="shared" si="32"/>
        <v>0</v>
      </c>
      <c r="Z38" s="30">
        <f t="shared" si="33"/>
        <v>0</v>
      </c>
      <c r="AA38" s="30">
        <f t="shared" si="34"/>
        <v>0</v>
      </c>
      <c r="AB38" s="30">
        <f t="shared" si="35"/>
        <v>0</v>
      </c>
      <c r="AC38" s="30">
        <f t="shared" si="36"/>
        <v>0</v>
      </c>
      <c r="AD38" s="51" t="str">
        <f>Jahreswertung!C122</f>
        <v>Wolfram R.</v>
      </c>
      <c r="AE38">
        <f t="shared" si="54"/>
        <v>0</v>
      </c>
      <c r="AF38">
        <f t="shared" si="38"/>
        <v>0</v>
      </c>
      <c r="AG38">
        <f t="shared" si="39"/>
        <v>0</v>
      </c>
      <c r="AH38">
        <f t="shared" si="40"/>
        <v>0</v>
      </c>
      <c r="AI38">
        <f t="shared" si="41"/>
        <v>0</v>
      </c>
      <c r="AJ38">
        <f t="shared" si="42"/>
        <v>0</v>
      </c>
      <c r="AK38" s="58" t="str">
        <f>Jahreswertung!C122</f>
        <v>Wolfram R.</v>
      </c>
      <c r="AL38">
        <f t="shared" si="55"/>
        <v>0</v>
      </c>
      <c r="AM38">
        <f t="shared" si="44"/>
        <v>0</v>
      </c>
      <c r="AN38">
        <f t="shared" si="45"/>
        <v>0</v>
      </c>
      <c r="AO38">
        <f t="shared" si="46"/>
        <v>0</v>
      </c>
      <c r="AP38">
        <f t="shared" si="47"/>
        <v>0</v>
      </c>
      <c r="AQ38">
        <f t="shared" si="48"/>
        <v>0</v>
      </c>
    </row>
    <row r="39" spans="1:43" ht="18">
      <c r="A39" s="55">
        <v>37</v>
      </c>
      <c r="B39" s="50" t="s">
        <v>90</v>
      </c>
      <c r="C39" s="31">
        <f t="shared" si="49"/>
        <v>0</v>
      </c>
      <c r="D39" s="31">
        <f t="shared" si="50"/>
        <v>0</v>
      </c>
      <c r="E39" s="31">
        <f t="shared" si="51"/>
        <v>0</v>
      </c>
      <c r="F39" s="31">
        <f t="shared" si="52"/>
        <v>0</v>
      </c>
      <c r="G39" s="56">
        <f>Jahreswertung!$K$100</f>
        <v>0</v>
      </c>
      <c r="J39" s="55">
        <v>37</v>
      </c>
      <c r="K39" s="50" t="s">
        <v>90</v>
      </c>
      <c r="L39" s="18">
        <f t="shared" si="56"/>
        <v>0</v>
      </c>
      <c r="M39" s="2">
        <f>Jahreswertung!E123</f>
        <v>0</v>
      </c>
      <c r="N39" s="2">
        <f>Jahreswertung!F123</f>
        <v>0</v>
      </c>
      <c r="O39" s="2">
        <f>Jahreswertung!G123</f>
        <v>0</v>
      </c>
      <c r="P39" s="2">
        <f>Jahreswertung!H123</f>
        <v>0</v>
      </c>
      <c r="Q39" s="2">
        <f>Jahreswertung!I123</f>
        <v>0</v>
      </c>
      <c r="R39" s="2">
        <f>Jahreswertung!J123</f>
        <v>0</v>
      </c>
      <c r="S39" s="5">
        <f t="shared" si="57"/>
        <v>0</v>
      </c>
      <c r="W39" s="50" t="s">
        <v>90</v>
      </c>
      <c r="X39" s="30">
        <f t="shared" si="53"/>
        <v>0</v>
      </c>
      <c r="Y39" s="30">
        <f t="shared" si="32"/>
        <v>0</v>
      </c>
      <c r="Z39" s="30">
        <f t="shared" si="33"/>
        <v>0</v>
      </c>
      <c r="AA39" s="30">
        <f t="shared" si="34"/>
        <v>0</v>
      </c>
      <c r="AB39" s="30">
        <f t="shared" si="35"/>
        <v>0</v>
      </c>
      <c r="AC39" s="30">
        <f t="shared" si="36"/>
        <v>0</v>
      </c>
      <c r="AD39" s="50" t="str">
        <f>Jahreswertung!C123</f>
        <v>Munczi St.</v>
      </c>
      <c r="AE39">
        <f t="shared" si="54"/>
        <v>0</v>
      </c>
      <c r="AF39">
        <f t="shared" si="38"/>
        <v>0</v>
      </c>
      <c r="AG39">
        <f t="shared" si="39"/>
        <v>0</v>
      </c>
      <c r="AH39">
        <f t="shared" si="40"/>
        <v>0</v>
      </c>
      <c r="AI39">
        <f t="shared" si="41"/>
        <v>0</v>
      </c>
      <c r="AJ39">
        <f t="shared" si="42"/>
        <v>0</v>
      </c>
      <c r="AK39" s="57" t="str">
        <f>Jahreswertung!C123</f>
        <v>Munczi St.</v>
      </c>
      <c r="AL39">
        <f t="shared" si="55"/>
        <v>0</v>
      </c>
      <c r="AM39">
        <f t="shared" si="44"/>
        <v>0</v>
      </c>
      <c r="AN39">
        <f t="shared" si="45"/>
        <v>0</v>
      </c>
      <c r="AO39">
        <f t="shared" si="46"/>
        <v>0</v>
      </c>
      <c r="AP39">
        <f t="shared" si="47"/>
        <v>0</v>
      </c>
      <c r="AQ39">
        <f t="shared" si="48"/>
        <v>0</v>
      </c>
    </row>
    <row r="40" spans="1:43" ht="18">
      <c r="A40" s="55">
        <v>38</v>
      </c>
      <c r="B40" s="50" t="s">
        <v>79</v>
      </c>
      <c r="C40" s="31">
        <f t="shared" si="49"/>
        <v>0</v>
      </c>
      <c r="D40" s="31">
        <f t="shared" si="50"/>
        <v>0</v>
      </c>
      <c r="E40" s="31">
        <f t="shared" si="51"/>
        <v>0</v>
      </c>
      <c r="F40" s="31">
        <f t="shared" si="52"/>
        <v>0</v>
      </c>
      <c r="G40" s="56">
        <f>Jahreswertung!$K$100</f>
        <v>0</v>
      </c>
      <c r="J40" s="55">
        <v>38</v>
      </c>
      <c r="K40" s="50" t="s">
        <v>79</v>
      </c>
      <c r="L40" s="18">
        <f t="shared" si="56"/>
        <v>0</v>
      </c>
      <c r="M40" s="2">
        <f>Jahreswertung!E124</f>
        <v>0</v>
      </c>
      <c r="N40" s="2">
        <f>Jahreswertung!F124</f>
        <v>0</v>
      </c>
      <c r="O40" s="2">
        <f>Jahreswertung!G124</f>
        <v>0</v>
      </c>
      <c r="P40" s="2">
        <f>Jahreswertung!H124</f>
        <v>0</v>
      </c>
      <c r="Q40" s="2">
        <f>Jahreswertung!I124</f>
        <v>0</v>
      </c>
      <c r="R40" s="2">
        <f>Jahreswertung!J124</f>
        <v>0</v>
      </c>
      <c r="S40" s="5">
        <f t="shared" si="57"/>
        <v>0</v>
      </c>
      <c r="W40" s="50" t="s">
        <v>79</v>
      </c>
      <c r="X40" s="30">
        <f t="shared" si="53"/>
        <v>0</v>
      </c>
      <c r="Y40" s="30">
        <f t="shared" si="32"/>
        <v>0</v>
      </c>
      <c r="Z40" s="30">
        <f t="shared" si="33"/>
        <v>0</v>
      </c>
      <c r="AA40" s="30">
        <f t="shared" si="34"/>
        <v>0</v>
      </c>
      <c r="AB40" s="30">
        <f t="shared" si="35"/>
        <v>0</v>
      </c>
      <c r="AC40" s="30">
        <f t="shared" si="36"/>
        <v>0</v>
      </c>
      <c r="AD40" s="50" t="str">
        <f>Jahreswertung!C124</f>
        <v>Herrmann H.</v>
      </c>
      <c r="AE40">
        <f t="shared" si="54"/>
        <v>0</v>
      </c>
      <c r="AF40">
        <f t="shared" si="38"/>
        <v>0</v>
      </c>
      <c r="AG40">
        <f t="shared" si="39"/>
        <v>0</v>
      </c>
      <c r="AH40">
        <f t="shared" si="40"/>
        <v>0</v>
      </c>
      <c r="AI40">
        <f t="shared" si="41"/>
        <v>0</v>
      </c>
      <c r="AJ40">
        <f t="shared" si="42"/>
        <v>0</v>
      </c>
      <c r="AK40" s="57" t="str">
        <f>Jahreswertung!C124</f>
        <v>Herrmann H.</v>
      </c>
      <c r="AL40">
        <f t="shared" si="55"/>
        <v>0</v>
      </c>
      <c r="AM40">
        <f t="shared" si="44"/>
        <v>0</v>
      </c>
      <c r="AN40">
        <f t="shared" si="45"/>
        <v>0</v>
      </c>
      <c r="AO40">
        <f t="shared" si="46"/>
        <v>0</v>
      </c>
      <c r="AP40">
        <f t="shared" si="47"/>
        <v>0</v>
      </c>
      <c r="AQ40">
        <f t="shared" si="48"/>
        <v>0</v>
      </c>
    </row>
    <row r="41" spans="1:43" ht="18">
      <c r="A41" s="55">
        <v>39</v>
      </c>
      <c r="B41" s="50" t="s">
        <v>10</v>
      </c>
      <c r="C41" s="31">
        <f t="shared" si="49"/>
        <v>0</v>
      </c>
      <c r="D41" s="31">
        <f t="shared" si="50"/>
        <v>0</v>
      </c>
      <c r="E41" s="31">
        <f t="shared" si="51"/>
        <v>0</v>
      </c>
      <c r="F41" s="31">
        <f t="shared" si="52"/>
        <v>0</v>
      </c>
      <c r="G41" s="56">
        <f>Jahreswertung!$K$100</f>
        <v>0</v>
      </c>
      <c r="J41" s="55">
        <v>39</v>
      </c>
      <c r="K41" s="50" t="s">
        <v>10</v>
      </c>
      <c r="L41" s="18">
        <f t="shared" si="56"/>
        <v>0</v>
      </c>
      <c r="M41" s="2">
        <f>Jahreswertung!E125</f>
        <v>0</v>
      </c>
      <c r="N41" s="2">
        <f>Jahreswertung!F125</f>
        <v>0</v>
      </c>
      <c r="O41" s="2">
        <f>Jahreswertung!G125</f>
        <v>0</v>
      </c>
      <c r="P41" s="2">
        <f>Jahreswertung!H125</f>
        <v>0</v>
      </c>
      <c r="Q41" s="2">
        <f>Jahreswertung!I125</f>
        <v>0</v>
      </c>
      <c r="R41" s="2">
        <f>Jahreswertung!J125</f>
        <v>0</v>
      </c>
      <c r="S41" s="5">
        <f t="shared" si="57"/>
        <v>0</v>
      </c>
      <c r="W41" s="50" t="s">
        <v>10</v>
      </c>
      <c r="X41" s="30">
        <f t="shared" si="53"/>
        <v>0</v>
      </c>
      <c r="Y41" s="30">
        <f t="shared" si="32"/>
        <v>0</v>
      </c>
      <c r="Z41" s="30">
        <f t="shared" si="33"/>
        <v>0</v>
      </c>
      <c r="AA41" s="30">
        <f t="shared" si="34"/>
        <v>0</v>
      </c>
      <c r="AB41" s="30">
        <f t="shared" si="35"/>
        <v>0</v>
      </c>
      <c r="AC41" s="30">
        <f t="shared" si="36"/>
        <v>0</v>
      </c>
      <c r="AD41" s="50" t="str">
        <f>Jahreswertung!C125</f>
        <v>Michael</v>
      </c>
      <c r="AE41">
        <f t="shared" si="54"/>
        <v>0</v>
      </c>
      <c r="AF41">
        <f t="shared" si="38"/>
        <v>0</v>
      </c>
      <c r="AG41">
        <f t="shared" si="39"/>
        <v>0</v>
      </c>
      <c r="AH41">
        <f t="shared" si="40"/>
        <v>0</v>
      </c>
      <c r="AI41">
        <f t="shared" si="41"/>
        <v>0</v>
      </c>
      <c r="AJ41">
        <f t="shared" si="42"/>
        <v>0</v>
      </c>
      <c r="AK41" s="57" t="str">
        <f>Jahreswertung!C125</f>
        <v>Michael</v>
      </c>
      <c r="AL41">
        <f t="shared" si="55"/>
        <v>0</v>
      </c>
      <c r="AM41">
        <f t="shared" si="44"/>
        <v>0</v>
      </c>
      <c r="AN41">
        <f t="shared" si="45"/>
        <v>0</v>
      </c>
      <c r="AO41">
        <f t="shared" si="46"/>
        <v>0</v>
      </c>
      <c r="AP41">
        <f t="shared" si="47"/>
        <v>0</v>
      </c>
      <c r="AQ41">
        <f t="shared" si="48"/>
        <v>0</v>
      </c>
    </row>
    <row r="42" spans="1:43" ht="18">
      <c r="A42" s="55">
        <v>40</v>
      </c>
      <c r="B42" s="50" t="s">
        <v>6</v>
      </c>
      <c r="C42" s="31">
        <f t="shared" si="49"/>
        <v>0</v>
      </c>
      <c r="D42" s="31">
        <f t="shared" si="50"/>
        <v>0</v>
      </c>
      <c r="E42" s="31">
        <f t="shared" si="51"/>
        <v>0</v>
      </c>
      <c r="F42" s="31">
        <f t="shared" si="52"/>
        <v>0</v>
      </c>
      <c r="G42" s="56">
        <f>Jahreswertung!$K$100</f>
        <v>0</v>
      </c>
      <c r="J42" s="55">
        <v>40</v>
      </c>
      <c r="K42" s="50" t="s">
        <v>6</v>
      </c>
      <c r="L42" s="18">
        <f t="shared" si="56"/>
        <v>0</v>
      </c>
      <c r="M42" s="2">
        <f>Jahreswertung!E126</f>
        <v>0</v>
      </c>
      <c r="N42" s="2">
        <f>Jahreswertung!F126</f>
        <v>0</v>
      </c>
      <c r="O42" s="2">
        <f>Jahreswertung!G126</f>
        <v>0</v>
      </c>
      <c r="P42" s="2">
        <f>Jahreswertung!H126</f>
        <v>0</v>
      </c>
      <c r="Q42" s="2">
        <f>Jahreswertung!I126</f>
        <v>0</v>
      </c>
      <c r="R42" s="2">
        <f>Jahreswertung!J126</f>
        <v>0</v>
      </c>
      <c r="S42" s="5">
        <f t="shared" si="57"/>
        <v>0</v>
      </c>
      <c r="W42" s="50" t="s">
        <v>6</v>
      </c>
      <c r="X42" s="30">
        <f t="shared" si="53"/>
        <v>0</v>
      </c>
      <c r="Y42" s="30">
        <f t="shared" si="32"/>
        <v>0</v>
      </c>
      <c r="Z42" s="30">
        <f t="shared" si="33"/>
        <v>0</v>
      </c>
      <c r="AA42" s="30">
        <f t="shared" si="34"/>
        <v>0</v>
      </c>
      <c r="AB42" s="30">
        <f t="shared" si="35"/>
        <v>0</v>
      </c>
      <c r="AC42" s="30">
        <f t="shared" si="36"/>
        <v>0</v>
      </c>
      <c r="AD42" s="50" t="str">
        <f>Jahreswertung!C126</f>
        <v>Feilenreiter F.</v>
      </c>
      <c r="AE42">
        <f t="shared" si="54"/>
        <v>0</v>
      </c>
      <c r="AF42">
        <f t="shared" si="38"/>
        <v>0</v>
      </c>
      <c r="AG42">
        <f t="shared" si="39"/>
        <v>0</v>
      </c>
      <c r="AH42">
        <f t="shared" si="40"/>
        <v>0</v>
      </c>
      <c r="AI42">
        <f t="shared" si="41"/>
        <v>0</v>
      </c>
      <c r="AJ42">
        <f t="shared" si="42"/>
        <v>0</v>
      </c>
      <c r="AK42" s="57" t="str">
        <f>Jahreswertung!C126</f>
        <v>Feilenreiter F.</v>
      </c>
      <c r="AL42">
        <f t="shared" si="55"/>
        <v>0</v>
      </c>
      <c r="AM42">
        <f t="shared" si="44"/>
        <v>0</v>
      </c>
      <c r="AN42">
        <f t="shared" si="45"/>
        <v>0</v>
      </c>
      <c r="AO42">
        <f t="shared" si="46"/>
        <v>0</v>
      </c>
      <c r="AP42">
        <f t="shared" si="47"/>
        <v>0</v>
      </c>
      <c r="AQ42">
        <f t="shared" si="48"/>
        <v>0</v>
      </c>
    </row>
    <row r="43" spans="1:43" ht="18">
      <c r="A43" s="55">
        <v>41</v>
      </c>
      <c r="B43" s="50" t="s">
        <v>7</v>
      </c>
      <c r="C43" s="31">
        <f t="shared" si="49"/>
        <v>0</v>
      </c>
      <c r="D43" s="31">
        <f t="shared" si="50"/>
        <v>0</v>
      </c>
      <c r="E43" s="31">
        <f t="shared" si="51"/>
        <v>0</v>
      </c>
      <c r="F43" s="31">
        <f t="shared" si="52"/>
        <v>0</v>
      </c>
      <c r="G43" s="56">
        <f>Jahreswertung!$K$100</f>
        <v>0</v>
      </c>
      <c r="J43" s="55">
        <v>41</v>
      </c>
      <c r="K43" s="50" t="s">
        <v>7</v>
      </c>
      <c r="L43" s="18">
        <f t="shared" si="56"/>
        <v>0</v>
      </c>
      <c r="M43" s="2">
        <f>Jahreswertung!E127</f>
        <v>0</v>
      </c>
      <c r="N43" s="2">
        <f>Jahreswertung!F127</f>
        <v>0</v>
      </c>
      <c r="O43" s="2">
        <f>Jahreswertung!G127</f>
        <v>0</v>
      </c>
      <c r="P43" s="2">
        <f>Jahreswertung!H127</f>
        <v>0</v>
      </c>
      <c r="Q43" s="2">
        <f>Jahreswertung!I127</f>
        <v>0</v>
      </c>
      <c r="R43" s="2">
        <f>Jahreswertung!J127</f>
        <v>0</v>
      </c>
      <c r="S43" s="5">
        <f t="shared" si="57"/>
        <v>0</v>
      </c>
      <c r="W43" s="50" t="s">
        <v>7</v>
      </c>
      <c r="X43" s="30">
        <f t="shared" si="53"/>
        <v>0</v>
      </c>
      <c r="Y43" s="30">
        <f t="shared" si="32"/>
        <v>0</v>
      </c>
      <c r="Z43" s="30">
        <f t="shared" si="33"/>
        <v>0</v>
      </c>
      <c r="AA43" s="30">
        <f t="shared" si="34"/>
        <v>0</v>
      </c>
      <c r="AB43" s="30">
        <f t="shared" si="35"/>
        <v>0</v>
      </c>
      <c r="AC43" s="30">
        <f t="shared" si="36"/>
        <v>0</v>
      </c>
      <c r="AD43" s="50" t="str">
        <f>Jahreswertung!C127</f>
        <v>Feilenreiter O.</v>
      </c>
      <c r="AE43">
        <f t="shared" si="54"/>
        <v>0</v>
      </c>
      <c r="AF43">
        <f t="shared" si="38"/>
        <v>0</v>
      </c>
      <c r="AG43">
        <f t="shared" si="39"/>
        <v>0</v>
      </c>
      <c r="AH43">
        <f t="shared" si="40"/>
        <v>0</v>
      </c>
      <c r="AI43">
        <f t="shared" si="41"/>
        <v>0</v>
      </c>
      <c r="AJ43">
        <f t="shared" si="42"/>
        <v>0</v>
      </c>
      <c r="AK43" s="57" t="str">
        <f>Jahreswertung!C127</f>
        <v>Feilenreiter O.</v>
      </c>
      <c r="AL43">
        <f t="shared" si="55"/>
        <v>0</v>
      </c>
      <c r="AM43">
        <f t="shared" si="44"/>
        <v>0</v>
      </c>
      <c r="AN43">
        <f t="shared" si="45"/>
        <v>0</v>
      </c>
      <c r="AO43">
        <f t="shared" si="46"/>
        <v>0</v>
      </c>
      <c r="AP43">
        <f t="shared" si="47"/>
        <v>0</v>
      </c>
      <c r="AQ43">
        <f t="shared" si="48"/>
        <v>0</v>
      </c>
    </row>
    <row r="44" spans="1:50" s="3" customFormat="1" ht="18">
      <c r="A44" s="55">
        <v>42</v>
      </c>
      <c r="B44" s="51" t="s">
        <v>105</v>
      </c>
      <c r="C44" s="31">
        <f t="shared" si="49"/>
        <v>0</v>
      </c>
      <c r="D44" s="31">
        <f t="shared" si="50"/>
        <v>0</v>
      </c>
      <c r="E44" s="31">
        <f t="shared" si="51"/>
        <v>0</v>
      </c>
      <c r="F44" s="31">
        <f t="shared" si="52"/>
        <v>0</v>
      </c>
      <c r="G44" s="56">
        <f>Jahreswertung!$K$100</f>
        <v>0</v>
      </c>
      <c r="J44" s="55">
        <v>42</v>
      </c>
      <c r="K44" s="51" t="s">
        <v>105</v>
      </c>
      <c r="L44" s="18">
        <f t="shared" si="56"/>
        <v>0</v>
      </c>
      <c r="M44" s="2">
        <f>Jahreswertung!E128</f>
        <v>0</v>
      </c>
      <c r="N44" s="2">
        <f>Jahreswertung!F128</f>
        <v>0</v>
      </c>
      <c r="O44" s="2">
        <f>Jahreswertung!G128</f>
        <v>0</v>
      </c>
      <c r="P44" s="2">
        <f>Jahreswertung!H128</f>
        <v>0</v>
      </c>
      <c r="Q44" s="2">
        <f>Jahreswertung!I128</f>
        <v>0</v>
      </c>
      <c r="R44" s="2">
        <f>Jahreswertung!J128</f>
        <v>0</v>
      </c>
      <c r="S44" s="5">
        <f t="shared" si="57"/>
        <v>0</v>
      </c>
      <c r="W44" s="51" t="s">
        <v>105</v>
      </c>
      <c r="X44" s="30">
        <f t="shared" si="53"/>
        <v>0</v>
      </c>
      <c r="Y44" s="30">
        <f t="shared" si="32"/>
        <v>0</v>
      </c>
      <c r="Z44" s="30">
        <f t="shared" si="33"/>
        <v>0</v>
      </c>
      <c r="AA44" s="30">
        <f t="shared" si="34"/>
        <v>0</v>
      </c>
      <c r="AB44" s="30">
        <f t="shared" si="35"/>
        <v>0</v>
      </c>
      <c r="AC44" s="30">
        <f t="shared" si="36"/>
        <v>0</v>
      </c>
      <c r="AD44" s="51" t="str">
        <f>Jahreswertung!C128</f>
        <v>Frauenhoffer K.</v>
      </c>
      <c r="AE44">
        <f t="shared" si="54"/>
        <v>0</v>
      </c>
      <c r="AF44">
        <f t="shared" si="38"/>
        <v>0</v>
      </c>
      <c r="AG44">
        <f t="shared" si="39"/>
        <v>0</v>
      </c>
      <c r="AH44">
        <f t="shared" si="40"/>
        <v>0</v>
      </c>
      <c r="AI44">
        <f t="shared" si="41"/>
        <v>0</v>
      </c>
      <c r="AJ44">
        <f t="shared" si="42"/>
        <v>0</v>
      </c>
      <c r="AK44" s="58" t="str">
        <f>Jahreswertung!C128</f>
        <v>Frauenhoffer K.</v>
      </c>
      <c r="AL44">
        <f t="shared" si="55"/>
        <v>0</v>
      </c>
      <c r="AM44">
        <f t="shared" si="44"/>
        <v>0</v>
      </c>
      <c r="AN44">
        <f t="shared" si="45"/>
        <v>0</v>
      </c>
      <c r="AO44">
        <f t="shared" si="46"/>
        <v>0</v>
      </c>
      <c r="AP44">
        <f t="shared" si="47"/>
        <v>0</v>
      </c>
      <c r="AQ44">
        <f t="shared" si="48"/>
        <v>0</v>
      </c>
      <c r="AS44"/>
      <c r="AT44"/>
      <c r="AU44"/>
      <c r="AV44"/>
      <c r="AW44"/>
      <c r="AX44"/>
    </row>
    <row r="45" spans="1:50" s="3" customFormat="1" ht="18">
      <c r="A45" s="55">
        <v>43</v>
      </c>
      <c r="B45" s="50">
        <v>43</v>
      </c>
      <c r="C45" s="31">
        <f t="shared" si="49"/>
        <v>0</v>
      </c>
      <c r="D45" s="31">
        <f t="shared" si="50"/>
        <v>0</v>
      </c>
      <c r="E45" s="31">
        <f t="shared" si="51"/>
        <v>0</v>
      </c>
      <c r="F45" s="31">
        <f t="shared" si="52"/>
        <v>0</v>
      </c>
      <c r="G45" s="56">
        <f>Jahreswertung!$K$100</f>
        <v>0</v>
      </c>
      <c r="J45" s="55">
        <v>43</v>
      </c>
      <c r="K45" s="50">
        <v>43</v>
      </c>
      <c r="L45" s="18">
        <f t="shared" si="56"/>
        <v>0</v>
      </c>
      <c r="M45" s="2">
        <f>Jahreswertung!E129</f>
        <v>0</v>
      </c>
      <c r="N45" s="2">
        <f>Jahreswertung!F129</f>
        <v>0</v>
      </c>
      <c r="O45" s="2">
        <f>Jahreswertung!G129</f>
        <v>0</v>
      </c>
      <c r="P45" s="2">
        <f>Jahreswertung!H129</f>
        <v>0</v>
      </c>
      <c r="Q45" s="2">
        <f>Jahreswertung!I129</f>
        <v>0</v>
      </c>
      <c r="R45" s="2">
        <f>Jahreswertung!J129</f>
        <v>0</v>
      </c>
      <c r="S45" s="5">
        <f t="shared" si="57"/>
        <v>0</v>
      </c>
      <c r="W45" s="50">
        <v>43</v>
      </c>
      <c r="X45" s="30">
        <f t="shared" si="53"/>
        <v>0</v>
      </c>
      <c r="Y45" s="30">
        <f t="shared" si="32"/>
        <v>0</v>
      </c>
      <c r="Z45" s="30">
        <f t="shared" si="33"/>
        <v>0</v>
      </c>
      <c r="AA45" s="30">
        <f t="shared" si="34"/>
        <v>0</v>
      </c>
      <c r="AB45" s="30">
        <f t="shared" si="35"/>
        <v>0</v>
      </c>
      <c r="AC45" s="30">
        <f t="shared" si="36"/>
        <v>0</v>
      </c>
      <c r="AD45" s="50">
        <f>Jahreswertung!C129</f>
        <v>43</v>
      </c>
      <c r="AE45">
        <f t="shared" si="54"/>
        <v>0</v>
      </c>
      <c r="AF45">
        <f t="shared" si="38"/>
        <v>0</v>
      </c>
      <c r="AG45">
        <f t="shared" si="39"/>
        <v>0</v>
      </c>
      <c r="AH45">
        <f t="shared" si="40"/>
        <v>0</v>
      </c>
      <c r="AI45">
        <f t="shared" si="41"/>
        <v>0</v>
      </c>
      <c r="AJ45">
        <f t="shared" si="42"/>
        <v>0</v>
      </c>
      <c r="AK45" s="57">
        <f>Jahreswertung!C129</f>
        <v>43</v>
      </c>
      <c r="AL45">
        <f t="shared" si="55"/>
        <v>0</v>
      </c>
      <c r="AM45">
        <f t="shared" si="44"/>
        <v>0</v>
      </c>
      <c r="AN45">
        <f t="shared" si="45"/>
        <v>0</v>
      </c>
      <c r="AO45">
        <f t="shared" si="46"/>
        <v>0</v>
      </c>
      <c r="AP45">
        <f t="shared" si="47"/>
        <v>0</v>
      </c>
      <c r="AQ45">
        <f t="shared" si="48"/>
        <v>0</v>
      </c>
      <c r="AS45"/>
      <c r="AT45"/>
      <c r="AU45"/>
      <c r="AV45"/>
      <c r="AW45"/>
      <c r="AX45"/>
    </row>
    <row r="46" spans="1:50" s="3" customFormat="1" ht="18">
      <c r="A46" s="55">
        <v>44</v>
      </c>
      <c r="B46" s="50" t="s">
        <v>106</v>
      </c>
      <c r="C46" s="31">
        <f t="shared" si="49"/>
        <v>0</v>
      </c>
      <c r="D46" s="31">
        <f t="shared" si="50"/>
        <v>0</v>
      </c>
      <c r="E46" s="31">
        <f t="shared" si="51"/>
        <v>0</v>
      </c>
      <c r="F46" s="31">
        <f t="shared" si="52"/>
        <v>0</v>
      </c>
      <c r="G46" s="56">
        <f>Jahreswertung!$K$100</f>
        <v>0</v>
      </c>
      <c r="J46" s="55">
        <v>44</v>
      </c>
      <c r="K46" s="50" t="s">
        <v>106</v>
      </c>
      <c r="L46" s="18">
        <f t="shared" si="56"/>
        <v>0</v>
      </c>
      <c r="M46" s="2">
        <f>Jahreswertung!E130</f>
        <v>0</v>
      </c>
      <c r="N46" s="2">
        <f>Jahreswertung!F130</f>
        <v>0</v>
      </c>
      <c r="O46" s="2">
        <f>Jahreswertung!G130</f>
        <v>0</v>
      </c>
      <c r="P46" s="2">
        <f>Jahreswertung!H130</f>
        <v>0</v>
      </c>
      <c r="Q46" s="2">
        <f>Jahreswertung!I130</f>
        <v>0</v>
      </c>
      <c r="R46" s="2">
        <f>Jahreswertung!J130</f>
        <v>0</v>
      </c>
      <c r="S46" s="5">
        <f t="shared" si="57"/>
        <v>0</v>
      </c>
      <c r="W46" s="50" t="s">
        <v>106</v>
      </c>
      <c r="X46" s="30">
        <f t="shared" si="53"/>
        <v>0</v>
      </c>
      <c r="Y46" s="30">
        <f t="shared" si="32"/>
        <v>0</v>
      </c>
      <c r="Z46" s="30">
        <f t="shared" si="33"/>
        <v>0</v>
      </c>
      <c r="AA46" s="30">
        <f t="shared" si="34"/>
        <v>0</v>
      </c>
      <c r="AB46" s="30">
        <f t="shared" si="35"/>
        <v>0</v>
      </c>
      <c r="AC46" s="30">
        <f t="shared" si="36"/>
        <v>0</v>
      </c>
      <c r="AD46" s="50" t="str">
        <f>Jahreswertung!C130</f>
        <v>Sperl R.</v>
      </c>
      <c r="AE46">
        <f t="shared" si="54"/>
        <v>0</v>
      </c>
      <c r="AF46">
        <f t="shared" si="38"/>
        <v>0</v>
      </c>
      <c r="AG46">
        <f t="shared" si="39"/>
        <v>0</v>
      </c>
      <c r="AH46">
        <f t="shared" si="40"/>
        <v>0</v>
      </c>
      <c r="AI46">
        <f t="shared" si="41"/>
        <v>0</v>
      </c>
      <c r="AJ46">
        <f t="shared" si="42"/>
        <v>0</v>
      </c>
      <c r="AK46" s="57" t="str">
        <f>Jahreswertung!C130</f>
        <v>Sperl R.</v>
      </c>
      <c r="AL46">
        <f t="shared" si="55"/>
        <v>0</v>
      </c>
      <c r="AM46">
        <f t="shared" si="44"/>
        <v>0</v>
      </c>
      <c r="AN46">
        <f t="shared" si="45"/>
        <v>0</v>
      </c>
      <c r="AO46">
        <f t="shared" si="46"/>
        <v>0</v>
      </c>
      <c r="AP46">
        <f t="shared" si="47"/>
        <v>0</v>
      </c>
      <c r="AQ46">
        <f t="shared" si="48"/>
        <v>0</v>
      </c>
      <c r="AS46"/>
      <c r="AT46"/>
      <c r="AU46"/>
      <c r="AV46"/>
      <c r="AW46"/>
      <c r="AX46"/>
    </row>
    <row r="47" spans="1:43" ht="18">
      <c r="A47" s="55">
        <v>45</v>
      </c>
      <c r="B47" s="50" t="s">
        <v>9</v>
      </c>
      <c r="C47" s="31">
        <f t="shared" si="49"/>
        <v>0</v>
      </c>
      <c r="D47" s="31">
        <f t="shared" si="50"/>
        <v>0</v>
      </c>
      <c r="E47" s="31">
        <f t="shared" si="51"/>
        <v>0</v>
      </c>
      <c r="F47" s="31">
        <f t="shared" si="52"/>
        <v>0</v>
      </c>
      <c r="G47" s="56">
        <f>Jahreswertung!$K$100</f>
        <v>0</v>
      </c>
      <c r="J47" s="55">
        <v>45</v>
      </c>
      <c r="K47" s="50" t="s">
        <v>9</v>
      </c>
      <c r="L47" s="18">
        <f t="shared" si="56"/>
        <v>0</v>
      </c>
      <c r="M47" s="2">
        <f>Jahreswertung!E131</f>
        <v>0</v>
      </c>
      <c r="N47" s="2">
        <f>Jahreswertung!F131</f>
        <v>0</v>
      </c>
      <c r="O47" s="2">
        <f>Jahreswertung!G131</f>
        <v>0</v>
      </c>
      <c r="P47" s="2">
        <f>Jahreswertung!H131</f>
        <v>0</v>
      </c>
      <c r="Q47" s="2">
        <f>Jahreswertung!I131</f>
        <v>0</v>
      </c>
      <c r="R47" s="2">
        <f>Jahreswertung!J131</f>
        <v>0</v>
      </c>
      <c r="S47" s="5">
        <f t="shared" si="57"/>
        <v>0</v>
      </c>
      <c r="W47" s="50" t="s">
        <v>9</v>
      </c>
      <c r="X47" s="30">
        <f t="shared" si="53"/>
        <v>0</v>
      </c>
      <c r="Y47" s="30">
        <f t="shared" si="32"/>
        <v>0</v>
      </c>
      <c r="Z47" s="30">
        <f t="shared" si="33"/>
        <v>0</v>
      </c>
      <c r="AA47" s="30">
        <f t="shared" si="34"/>
        <v>0</v>
      </c>
      <c r="AB47" s="30">
        <f t="shared" si="35"/>
        <v>0</v>
      </c>
      <c r="AC47" s="30">
        <f t="shared" si="36"/>
        <v>0</v>
      </c>
      <c r="AD47" s="50" t="str">
        <f>Jahreswertung!C131</f>
        <v>Engel T.</v>
      </c>
      <c r="AE47">
        <f t="shared" si="54"/>
        <v>0</v>
      </c>
      <c r="AF47">
        <f t="shared" si="38"/>
        <v>0</v>
      </c>
      <c r="AG47">
        <f t="shared" si="39"/>
        <v>0</v>
      </c>
      <c r="AH47">
        <f t="shared" si="40"/>
        <v>0</v>
      </c>
      <c r="AI47">
        <f t="shared" si="41"/>
        <v>0</v>
      </c>
      <c r="AJ47">
        <f t="shared" si="42"/>
        <v>0</v>
      </c>
      <c r="AK47" s="57" t="str">
        <f>Jahreswertung!C131</f>
        <v>Engel T.</v>
      </c>
      <c r="AL47">
        <f t="shared" si="55"/>
        <v>0</v>
      </c>
      <c r="AM47">
        <f t="shared" si="44"/>
        <v>0</v>
      </c>
      <c r="AN47">
        <f t="shared" si="45"/>
        <v>0</v>
      </c>
      <c r="AO47">
        <f t="shared" si="46"/>
        <v>0</v>
      </c>
      <c r="AP47">
        <f t="shared" si="47"/>
        <v>0</v>
      </c>
      <c r="AQ47">
        <f t="shared" si="48"/>
        <v>0</v>
      </c>
    </row>
    <row r="48" spans="1:50" s="3" customFormat="1" ht="18">
      <c r="A48" s="55">
        <v>46</v>
      </c>
      <c r="B48" s="51">
        <v>46</v>
      </c>
      <c r="C48" s="31">
        <f t="shared" si="27"/>
        <v>0</v>
      </c>
      <c r="D48" s="31">
        <f t="shared" si="28"/>
        <v>0</v>
      </c>
      <c r="E48" s="31">
        <f t="shared" si="29"/>
        <v>0</v>
      </c>
      <c r="F48" s="31">
        <f t="shared" si="30"/>
        <v>0</v>
      </c>
      <c r="G48" s="56">
        <f>Jahreswertung!$K$100</f>
        <v>0</v>
      </c>
      <c r="J48" s="55">
        <v>46</v>
      </c>
      <c r="K48" s="51">
        <v>46</v>
      </c>
      <c r="L48" s="18">
        <f t="shared" si="56"/>
        <v>0</v>
      </c>
      <c r="M48" s="2">
        <f>Jahreswertung!E132</f>
        <v>0</v>
      </c>
      <c r="N48" s="2">
        <f>Jahreswertung!F132</f>
        <v>0</v>
      </c>
      <c r="O48" s="2">
        <f>Jahreswertung!G132</f>
        <v>0</v>
      </c>
      <c r="P48" s="2">
        <f>Jahreswertung!H132</f>
        <v>0</v>
      </c>
      <c r="Q48" s="2">
        <f>Jahreswertung!I132</f>
        <v>0</v>
      </c>
      <c r="R48" s="2">
        <f>Jahreswertung!J132</f>
        <v>0</v>
      </c>
      <c r="S48" s="5">
        <f t="shared" si="57"/>
        <v>0</v>
      </c>
      <c r="W48" s="51">
        <v>46</v>
      </c>
      <c r="X48" s="30">
        <f t="shared" si="31"/>
        <v>0</v>
      </c>
      <c r="Y48" s="30">
        <f t="shared" si="32"/>
        <v>0</v>
      </c>
      <c r="Z48" s="30">
        <f t="shared" si="33"/>
        <v>0</v>
      </c>
      <c r="AA48" s="30">
        <f t="shared" si="34"/>
        <v>0</v>
      </c>
      <c r="AB48" s="30">
        <f t="shared" si="35"/>
        <v>0</v>
      </c>
      <c r="AC48" s="30">
        <f t="shared" si="36"/>
        <v>0</v>
      </c>
      <c r="AD48" s="51">
        <f>Jahreswertung!C132</f>
        <v>46</v>
      </c>
      <c r="AE48">
        <f t="shared" si="37"/>
        <v>0</v>
      </c>
      <c r="AF48">
        <f t="shared" si="38"/>
        <v>0</v>
      </c>
      <c r="AG48">
        <f t="shared" si="39"/>
        <v>0</v>
      </c>
      <c r="AH48">
        <f t="shared" si="40"/>
        <v>0</v>
      </c>
      <c r="AI48">
        <f t="shared" si="41"/>
        <v>0</v>
      </c>
      <c r="AJ48">
        <f t="shared" si="42"/>
        <v>0</v>
      </c>
      <c r="AK48" s="58">
        <f>Jahreswertung!C132</f>
        <v>46</v>
      </c>
      <c r="AL48">
        <f t="shared" si="43"/>
        <v>0</v>
      </c>
      <c r="AM48">
        <f t="shared" si="44"/>
        <v>0</v>
      </c>
      <c r="AN48">
        <f t="shared" si="45"/>
        <v>0</v>
      </c>
      <c r="AO48">
        <f t="shared" si="46"/>
        <v>0</v>
      </c>
      <c r="AP48">
        <f t="shared" si="47"/>
        <v>0</v>
      </c>
      <c r="AQ48">
        <f t="shared" si="48"/>
        <v>0</v>
      </c>
      <c r="AS48"/>
      <c r="AT48"/>
      <c r="AU48"/>
      <c r="AV48"/>
      <c r="AW48"/>
      <c r="AX48"/>
    </row>
    <row r="49" spans="1:50" s="3" customFormat="1" ht="18">
      <c r="A49" s="55">
        <v>47</v>
      </c>
      <c r="B49" s="51">
        <v>47</v>
      </c>
      <c r="C49" s="31">
        <f t="shared" si="27"/>
        <v>0</v>
      </c>
      <c r="D49" s="31">
        <f t="shared" si="28"/>
        <v>0</v>
      </c>
      <c r="E49" s="31">
        <f t="shared" si="29"/>
        <v>0</v>
      </c>
      <c r="F49" s="31">
        <f t="shared" si="30"/>
        <v>0</v>
      </c>
      <c r="G49" s="56">
        <f>Jahreswertung!$K$100</f>
        <v>0</v>
      </c>
      <c r="J49" s="55">
        <v>47</v>
      </c>
      <c r="K49" s="51">
        <v>47</v>
      </c>
      <c r="L49" s="18">
        <f t="shared" si="56"/>
        <v>0</v>
      </c>
      <c r="M49" s="2">
        <f>Jahreswertung!E133</f>
        <v>0</v>
      </c>
      <c r="N49" s="2">
        <f>Jahreswertung!F133</f>
        <v>0</v>
      </c>
      <c r="O49" s="2">
        <f>Jahreswertung!G133</f>
        <v>0</v>
      </c>
      <c r="P49" s="2">
        <f>Jahreswertung!H133</f>
        <v>0</v>
      </c>
      <c r="Q49" s="2">
        <f>Jahreswertung!I133</f>
        <v>0</v>
      </c>
      <c r="R49" s="2">
        <f>Jahreswertung!J133</f>
        <v>0</v>
      </c>
      <c r="S49" s="5">
        <f t="shared" si="57"/>
        <v>0</v>
      </c>
      <c r="W49" s="51">
        <v>47</v>
      </c>
      <c r="X49" s="30">
        <f t="shared" si="31"/>
        <v>0</v>
      </c>
      <c r="Y49" s="30">
        <f t="shared" si="32"/>
        <v>0</v>
      </c>
      <c r="Z49" s="30">
        <f t="shared" si="33"/>
        <v>0</v>
      </c>
      <c r="AA49" s="30">
        <f t="shared" si="34"/>
        <v>0</v>
      </c>
      <c r="AB49" s="30">
        <f t="shared" si="35"/>
        <v>0</v>
      </c>
      <c r="AC49" s="30">
        <f t="shared" si="36"/>
        <v>0</v>
      </c>
      <c r="AD49" s="51">
        <f>Jahreswertung!C133</f>
        <v>47</v>
      </c>
      <c r="AE49">
        <f t="shared" si="37"/>
        <v>0</v>
      </c>
      <c r="AF49">
        <f t="shared" si="38"/>
        <v>0</v>
      </c>
      <c r="AG49">
        <f t="shared" si="39"/>
        <v>0</v>
      </c>
      <c r="AH49">
        <f t="shared" si="40"/>
        <v>0</v>
      </c>
      <c r="AI49">
        <f t="shared" si="41"/>
        <v>0</v>
      </c>
      <c r="AJ49">
        <f t="shared" si="42"/>
        <v>0</v>
      </c>
      <c r="AK49" s="58">
        <f>Jahreswertung!C133</f>
        <v>47</v>
      </c>
      <c r="AL49">
        <f t="shared" si="43"/>
        <v>0</v>
      </c>
      <c r="AM49">
        <f t="shared" si="44"/>
        <v>0</v>
      </c>
      <c r="AN49">
        <f t="shared" si="45"/>
        <v>0</v>
      </c>
      <c r="AO49">
        <f t="shared" si="46"/>
        <v>0</v>
      </c>
      <c r="AP49">
        <f t="shared" si="47"/>
        <v>0</v>
      </c>
      <c r="AQ49">
        <f t="shared" si="48"/>
        <v>0</v>
      </c>
      <c r="AS49"/>
      <c r="AT49"/>
      <c r="AU49"/>
      <c r="AV49"/>
      <c r="AW49"/>
      <c r="AX49"/>
    </row>
    <row r="50" spans="1:50" s="3" customFormat="1" ht="18">
      <c r="A50" s="55">
        <v>48</v>
      </c>
      <c r="B50" s="51">
        <v>48</v>
      </c>
      <c r="C50" s="31">
        <f t="shared" si="27"/>
        <v>0</v>
      </c>
      <c r="D50" s="31">
        <f t="shared" si="28"/>
        <v>0</v>
      </c>
      <c r="E50" s="31">
        <f t="shared" si="29"/>
        <v>0</v>
      </c>
      <c r="F50" s="31">
        <f t="shared" si="30"/>
        <v>0</v>
      </c>
      <c r="G50" s="56">
        <f>Jahreswertung!$K$100</f>
        <v>0</v>
      </c>
      <c r="J50" s="55">
        <v>48</v>
      </c>
      <c r="K50" s="51">
        <v>48</v>
      </c>
      <c r="L50" s="18">
        <f t="shared" si="56"/>
        <v>0</v>
      </c>
      <c r="M50" s="2">
        <f>Jahreswertung!E134</f>
        <v>0</v>
      </c>
      <c r="N50" s="2">
        <f>Jahreswertung!F134</f>
        <v>0</v>
      </c>
      <c r="O50" s="2">
        <f>Jahreswertung!G134</f>
        <v>0</v>
      </c>
      <c r="P50" s="2">
        <f>Jahreswertung!H134</f>
        <v>0</v>
      </c>
      <c r="Q50" s="2">
        <f>Jahreswertung!I134</f>
        <v>0</v>
      </c>
      <c r="R50" s="2">
        <f>Jahreswertung!J134</f>
        <v>0</v>
      </c>
      <c r="S50" s="5">
        <f t="shared" si="57"/>
        <v>0</v>
      </c>
      <c r="W50" s="51">
        <v>48</v>
      </c>
      <c r="X50" s="30">
        <f t="shared" si="31"/>
        <v>0</v>
      </c>
      <c r="Y50" s="30">
        <f t="shared" si="32"/>
        <v>0</v>
      </c>
      <c r="Z50" s="30">
        <f t="shared" si="33"/>
        <v>0</v>
      </c>
      <c r="AA50" s="30">
        <f t="shared" si="34"/>
        <v>0</v>
      </c>
      <c r="AB50" s="30">
        <f t="shared" si="35"/>
        <v>0</v>
      </c>
      <c r="AC50" s="30">
        <f t="shared" si="36"/>
        <v>0</v>
      </c>
      <c r="AD50" s="51">
        <f>Jahreswertung!C134</f>
        <v>48</v>
      </c>
      <c r="AE50">
        <f t="shared" si="37"/>
        <v>0</v>
      </c>
      <c r="AF50">
        <f t="shared" si="38"/>
        <v>0</v>
      </c>
      <c r="AG50">
        <f t="shared" si="39"/>
        <v>0</v>
      </c>
      <c r="AH50">
        <f t="shared" si="40"/>
        <v>0</v>
      </c>
      <c r="AI50">
        <f t="shared" si="41"/>
        <v>0</v>
      </c>
      <c r="AJ50">
        <f t="shared" si="42"/>
        <v>0</v>
      </c>
      <c r="AK50" s="58">
        <f>Jahreswertung!C134</f>
        <v>48</v>
      </c>
      <c r="AL50">
        <f t="shared" si="43"/>
        <v>0</v>
      </c>
      <c r="AM50">
        <f t="shared" si="44"/>
        <v>0</v>
      </c>
      <c r="AN50">
        <f t="shared" si="45"/>
        <v>0</v>
      </c>
      <c r="AO50">
        <f t="shared" si="46"/>
        <v>0</v>
      </c>
      <c r="AP50">
        <f t="shared" si="47"/>
        <v>0</v>
      </c>
      <c r="AQ50">
        <f t="shared" si="48"/>
        <v>0</v>
      </c>
      <c r="AS50"/>
      <c r="AT50"/>
      <c r="AU50"/>
      <c r="AV50"/>
      <c r="AW50"/>
      <c r="AX50"/>
    </row>
    <row r="51" spans="1:50" s="3" customFormat="1" ht="18">
      <c r="A51" s="55">
        <v>49</v>
      </c>
      <c r="B51" s="51">
        <v>49</v>
      </c>
      <c r="C51" s="31">
        <f t="shared" si="27"/>
        <v>0</v>
      </c>
      <c r="D51" s="31">
        <f t="shared" si="28"/>
        <v>0</v>
      </c>
      <c r="E51" s="31">
        <f t="shared" si="29"/>
        <v>0</v>
      </c>
      <c r="F51" s="31">
        <f t="shared" si="30"/>
        <v>0</v>
      </c>
      <c r="G51" s="56">
        <f>Jahreswertung!$K$100</f>
        <v>0</v>
      </c>
      <c r="J51" s="55">
        <v>49</v>
      </c>
      <c r="K51" s="51">
        <v>49</v>
      </c>
      <c r="L51" s="18">
        <f t="shared" si="56"/>
        <v>0</v>
      </c>
      <c r="M51" s="2">
        <f>Jahreswertung!E135</f>
        <v>0</v>
      </c>
      <c r="N51" s="2">
        <f>Jahreswertung!F135</f>
        <v>0</v>
      </c>
      <c r="O51" s="2">
        <f>Jahreswertung!G135</f>
        <v>0</v>
      </c>
      <c r="P51" s="2">
        <f>Jahreswertung!H135</f>
        <v>0</v>
      </c>
      <c r="Q51" s="2">
        <f>Jahreswertung!I135</f>
        <v>0</v>
      </c>
      <c r="R51" s="2">
        <f>Jahreswertung!J135</f>
        <v>0</v>
      </c>
      <c r="S51" s="5">
        <f t="shared" si="57"/>
        <v>0</v>
      </c>
      <c r="W51" s="51">
        <v>49</v>
      </c>
      <c r="X51" s="30">
        <f t="shared" si="31"/>
        <v>0</v>
      </c>
      <c r="Y51" s="30">
        <f t="shared" si="32"/>
        <v>0</v>
      </c>
      <c r="Z51" s="30">
        <f t="shared" si="33"/>
        <v>0</v>
      </c>
      <c r="AA51" s="30">
        <f t="shared" si="34"/>
        <v>0</v>
      </c>
      <c r="AB51" s="30">
        <f t="shared" si="35"/>
        <v>0</v>
      </c>
      <c r="AC51" s="30">
        <f t="shared" si="36"/>
        <v>0</v>
      </c>
      <c r="AD51" s="51">
        <f>Jahreswertung!C135</f>
        <v>49</v>
      </c>
      <c r="AE51">
        <f t="shared" si="37"/>
        <v>0</v>
      </c>
      <c r="AF51">
        <f t="shared" si="38"/>
        <v>0</v>
      </c>
      <c r="AG51">
        <f t="shared" si="39"/>
        <v>0</v>
      </c>
      <c r="AH51">
        <f t="shared" si="40"/>
        <v>0</v>
      </c>
      <c r="AI51">
        <f t="shared" si="41"/>
        <v>0</v>
      </c>
      <c r="AJ51">
        <f t="shared" si="42"/>
        <v>0</v>
      </c>
      <c r="AK51" s="58">
        <f>Jahreswertung!C135</f>
        <v>49</v>
      </c>
      <c r="AL51">
        <f t="shared" si="43"/>
        <v>0</v>
      </c>
      <c r="AM51">
        <f t="shared" si="44"/>
        <v>0</v>
      </c>
      <c r="AN51">
        <f t="shared" si="45"/>
        <v>0</v>
      </c>
      <c r="AO51">
        <f t="shared" si="46"/>
        <v>0</v>
      </c>
      <c r="AP51">
        <f t="shared" si="47"/>
        <v>0</v>
      </c>
      <c r="AQ51">
        <f t="shared" si="48"/>
        <v>0</v>
      </c>
      <c r="AS51"/>
      <c r="AT51"/>
      <c r="AU51"/>
      <c r="AV51"/>
      <c r="AW51"/>
      <c r="AX51"/>
    </row>
    <row r="52" spans="1:50" s="3" customFormat="1" ht="18.75" thickBot="1">
      <c r="A52" s="55">
        <v>50</v>
      </c>
      <c r="B52" s="51">
        <v>50</v>
      </c>
      <c r="C52" s="31">
        <f t="shared" si="27"/>
        <v>0</v>
      </c>
      <c r="D52" s="31">
        <f t="shared" si="28"/>
        <v>0</v>
      </c>
      <c r="E52" s="31">
        <f t="shared" si="29"/>
        <v>0</v>
      </c>
      <c r="F52" s="31">
        <f t="shared" si="30"/>
        <v>0</v>
      </c>
      <c r="G52" s="56">
        <f>Jahreswertung!$K$100</f>
        <v>0</v>
      </c>
      <c r="J52" s="55">
        <v>50</v>
      </c>
      <c r="K52" s="51">
        <v>50</v>
      </c>
      <c r="L52" s="27">
        <f t="shared" si="56"/>
        <v>0</v>
      </c>
      <c r="M52" s="21">
        <f>Jahreswertung!E136</f>
        <v>0</v>
      </c>
      <c r="N52" s="21">
        <f>Jahreswertung!F136</f>
        <v>0</v>
      </c>
      <c r="O52" s="21">
        <f>Jahreswertung!G136</f>
        <v>0</v>
      </c>
      <c r="P52" s="21">
        <f>Jahreswertung!H136</f>
        <v>0</v>
      </c>
      <c r="Q52" s="21">
        <f>Jahreswertung!I136</f>
        <v>0</v>
      </c>
      <c r="R52" s="21">
        <f>Jahreswertung!J136</f>
        <v>0</v>
      </c>
      <c r="S52" s="6">
        <f t="shared" si="57"/>
        <v>0</v>
      </c>
      <c r="W52" s="51">
        <v>50</v>
      </c>
      <c r="X52" s="30">
        <f t="shared" si="31"/>
        <v>0</v>
      </c>
      <c r="Y52" s="30">
        <f t="shared" si="32"/>
        <v>0</v>
      </c>
      <c r="Z52" s="30">
        <f t="shared" si="33"/>
        <v>0</v>
      </c>
      <c r="AA52" s="30">
        <f t="shared" si="34"/>
        <v>0</v>
      </c>
      <c r="AB52" s="30">
        <f t="shared" si="35"/>
        <v>0</v>
      </c>
      <c r="AC52" s="30">
        <f t="shared" si="36"/>
        <v>0</v>
      </c>
      <c r="AD52" s="52">
        <f>Jahreswertung!C136</f>
        <v>50</v>
      </c>
      <c r="AE52">
        <f t="shared" si="37"/>
        <v>0</v>
      </c>
      <c r="AF52">
        <f t="shared" si="38"/>
        <v>0</v>
      </c>
      <c r="AG52">
        <f t="shared" si="39"/>
        <v>0</v>
      </c>
      <c r="AH52">
        <f t="shared" si="40"/>
        <v>0</v>
      </c>
      <c r="AI52">
        <f t="shared" si="41"/>
        <v>0</v>
      </c>
      <c r="AJ52">
        <f t="shared" si="42"/>
        <v>0</v>
      </c>
      <c r="AK52" s="61">
        <f>Jahreswertung!C136</f>
        <v>50</v>
      </c>
      <c r="AL52">
        <f t="shared" si="43"/>
        <v>0</v>
      </c>
      <c r="AM52">
        <f t="shared" si="44"/>
        <v>0</v>
      </c>
      <c r="AN52">
        <f t="shared" si="45"/>
        <v>0</v>
      </c>
      <c r="AO52">
        <f t="shared" si="46"/>
        <v>0</v>
      </c>
      <c r="AP52">
        <f t="shared" si="47"/>
        <v>0</v>
      </c>
      <c r="AQ52">
        <f t="shared" si="48"/>
        <v>0</v>
      </c>
      <c r="AS52"/>
      <c r="AT52"/>
      <c r="AU52"/>
      <c r="AV52"/>
      <c r="AW52"/>
      <c r="AX52"/>
    </row>
    <row r="53" spans="10:19" ht="13.5" customHeight="1" thickBot="1">
      <c r="J53" s="109" t="s">
        <v>8</v>
      </c>
      <c r="K53" s="110"/>
      <c r="L53" s="110"/>
      <c r="M53" s="110"/>
      <c r="N53" s="110"/>
      <c r="O53" s="110"/>
      <c r="P53" s="110"/>
      <c r="Q53" s="110"/>
      <c r="R53" s="110"/>
      <c r="S53" s="111"/>
    </row>
  </sheetData>
  <sheetProtection/>
  <mergeCells count="1">
    <mergeCell ref="J53:S53"/>
  </mergeCells>
  <printOptions horizontalCentered="1" verticalCentered="1"/>
  <pageMargins left="0" right="0" top="1.5748031496062993" bottom="0" header="0.5118110236220472" footer="0.5118110236220472"/>
  <pageSetup horizontalDpi="300" verticalDpi="300" orientation="landscape" paperSize="9" scale="75" r:id="rId3"/>
  <headerFooter alignWithMargins="0">
    <oddHeader>&amp;C&amp;"Arial,Fett"&amp;36SLOT - ANGELS 
JAHRESWERTUNG 2010</oddHeader>
  </headerFooter>
  <rowBreaks count="1" manualBreakCount="1">
    <brk id="54" min="8" max="22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9"/>
  <sheetViews>
    <sheetView zoomScalePageLayoutView="0" workbookViewId="0" topLeftCell="A1">
      <selection activeCell="C20" sqref="C20"/>
    </sheetView>
  </sheetViews>
  <sheetFormatPr defaultColWidth="20.421875" defaultRowHeight="12.75"/>
  <cols>
    <col min="1" max="1" width="2.57421875" style="7" customWidth="1"/>
    <col min="2" max="2" width="13.57421875" style="7" bestFit="1" customWidth="1"/>
    <col min="3" max="3" width="26.7109375" style="10" bestFit="1" customWidth="1"/>
    <col min="4" max="4" width="8.57421875" style="23" bestFit="1" customWidth="1"/>
    <col min="5" max="6" width="8.57421875" style="7" bestFit="1" customWidth="1"/>
    <col min="7" max="7" width="12.00390625" style="7" bestFit="1" customWidth="1"/>
    <col min="8" max="8" width="22.140625" style="7" bestFit="1" customWidth="1"/>
    <col min="9" max="9" width="20.7109375" style="0" bestFit="1" customWidth="1"/>
    <col min="10" max="10" width="16.57421875" style="0" customWidth="1"/>
    <col min="11" max="11" width="16.00390625" style="7" bestFit="1" customWidth="1"/>
    <col min="12" max="12" width="20.28125" style="7" bestFit="1" customWidth="1"/>
    <col min="13" max="13" width="2.57421875" style="7" customWidth="1"/>
    <col min="14" max="14" width="26.8515625" style="7" customWidth="1"/>
    <col min="15" max="15" width="6.00390625" style="0" customWidth="1"/>
    <col min="16" max="37" width="6.00390625" style="7" customWidth="1"/>
    <col min="38" max="16384" width="20.421875" style="7" customWidth="1"/>
  </cols>
  <sheetData>
    <row r="1" spans="1:12" ht="82.5" customHeight="1" thickBot="1">
      <c r="A1" s="15"/>
      <c r="B1" s="99" t="s">
        <v>117</v>
      </c>
      <c r="C1" s="100"/>
      <c r="D1" s="100"/>
      <c r="E1" s="100"/>
      <c r="F1" s="100"/>
      <c r="G1" s="100"/>
      <c r="H1" s="100"/>
      <c r="I1" s="100"/>
      <c r="J1" s="100"/>
      <c r="K1" s="100"/>
      <c r="L1" s="101"/>
    </row>
    <row r="2" spans="2:12" s="26" customFormat="1" ht="27">
      <c r="B2" s="36" t="s">
        <v>0</v>
      </c>
      <c r="C2" s="37" t="s">
        <v>1</v>
      </c>
      <c r="D2" s="39" t="s">
        <v>72</v>
      </c>
      <c r="E2" s="39" t="s">
        <v>73</v>
      </c>
      <c r="F2" s="39" t="s">
        <v>74</v>
      </c>
      <c r="G2" s="39" t="s">
        <v>75</v>
      </c>
      <c r="H2" s="38" t="s">
        <v>114</v>
      </c>
      <c r="I2" s="38" t="s">
        <v>113</v>
      </c>
      <c r="J2" s="38" t="s">
        <v>76</v>
      </c>
      <c r="K2" s="39" t="s">
        <v>70</v>
      </c>
      <c r="L2" s="40" t="s">
        <v>71</v>
      </c>
    </row>
    <row r="3" spans="2:12" s="24" customFormat="1" ht="25.5" customHeight="1">
      <c r="B3" s="41" t="s">
        <v>16</v>
      </c>
      <c r="C3" s="53" t="s">
        <v>89</v>
      </c>
      <c r="D3" s="42">
        <f>Berechnungen!C3</f>
        <v>1</v>
      </c>
      <c r="E3" s="42">
        <f>Berechnungen!D3</f>
        <v>0</v>
      </c>
      <c r="F3" s="42">
        <f>Berechnungen!E3</f>
        <v>0</v>
      </c>
      <c r="G3" s="42">
        <f>Berechnungen!F3</f>
        <v>1</v>
      </c>
      <c r="H3" s="42">
        <f>SUM(Jahreswertung!K3)</f>
        <v>30</v>
      </c>
      <c r="I3" s="47">
        <f>SUM('08.10.2013'!H7+'02.01.2014'!H7+'25.02.2014'!H7+'25.03.2014'!H7+5!H7+6!H7)</f>
        <v>30</v>
      </c>
      <c r="J3" s="44">
        <f>SUM('08.10.2013'!F7+'02.01.2014'!F7+'25.02.2014'!F7+'25.03.2014'!F7+5!F7+6!F7)</f>
        <v>191.23</v>
      </c>
      <c r="K3" s="47">
        <f>SUM('08.10.2013'!J7+'02.01.2014'!J7+'25.02.2014'!J7+'25.03.2014'!J7+5!J7+6!J7)</f>
        <v>1</v>
      </c>
      <c r="L3" s="45">
        <f aca="true" t="shared" si="0" ref="L3:L15">SUM(J3/K3)</f>
        <v>191.23</v>
      </c>
    </row>
    <row r="4" spans="2:12" s="24" customFormat="1" ht="25.5" customHeight="1">
      <c r="B4" s="41" t="s">
        <v>17</v>
      </c>
      <c r="C4" s="53" t="s">
        <v>78</v>
      </c>
      <c r="D4" s="42">
        <f>Berechnungen!C4</f>
        <v>0</v>
      </c>
      <c r="E4" s="42">
        <f>Berechnungen!D4</f>
        <v>1</v>
      </c>
      <c r="F4" s="42">
        <f>Berechnungen!E4</f>
        <v>0</v>
      </c>
      <c r="G4" s="42">
        <f>Berechnungen!F4</f>
        <v>1</v>
      </c>
      <c r="H4" s="42">
        <f>SUM(Jahreswertung!K4)</f>
        <v>25</v>
      </c>
      <c r="I4" s="47">
        <f>SUM('08.10.2013'!H8+'02.01.2014'!H8+'25.02.2014'!H8+'25.03.2014'!H8+5!H8+6!H8)</f>
        <v>25</v>
      </c>
      <c r="J4" s="44">
        <f>SUM('08.10.2013'!F8+'02.01.2014'!F8+'25.02.2014'!F8+'25.03.2014'!F8+5!F8+6!F8)</f>
        <v>189.84</v>
      </c>
      <c r="K4" s="47">
        <f>SUM('08.10.2013'!J8+'02.01.2014'!J8+'25.02.2014'!J8+'25.03.2014'!J8+5!J8+6!J8)</f>
        <v>1</v>
      </c>
      <c r="L4" s="45">
        <f t="shared" si="0"/>
        <v>189.84</v>
      </c>
    </row>
    <row r="5" spans="2:12" ht="26.25">
      <c r="B5" s="41" t="s">
        <v>18</v>
      </c>
      <c r="C5" s="53" t="s">
        <v>107</v>
      </c>
      <c r="D5" s="42">
        <f>Berechnungen!C5</f>
        <v>0</v>
      </c>
      <c r="E5" s="42">
        <f>Berechnungen!D5</f>
        <v>0</v>
      </c>
      <c r="F5" s="42">
        <f>Berechnungen!E5</f>
        <v>1</v>
      </c>
      <c r="G5" s="42">
        <f>Berechnungen!F5</f>
        <v>1</v>
      </c>
      <c r="H5" s="42">
        <f>SUM(Jahreswertung!K5)</f>
        <v>22</v>
      </c>
      <c r="I5" s="47">
        <f>SUM('08.10.2013'!H9+'02.01.2014'!H9+'25.02.2014'!H9+'25.03.2014'!H9+5!H9+6!H9)</f>
        <v>22</v>
      </c>
      <c r="J5" s="44">
        <f>SUM('08.10.2013'!F9+'02.01.2014'!F9+'25.02.2014'!F9+'25.03.2014'!F9+5!F9+6!F9)</f>
        <v>189.07</v>
      </c>
      <c r="K5" s="47">
        <f>SUM('08.10.2013'!J9+'02.01.2014'!J9+'25.02.2014'!J9+'25.03.2014'!J9+5!J9+6!J9)</f>
        <v>1</v>
      </c>
      <c r="L5" s="45">
        <f t="shared" si="0"/>
        <v>189.07</v>
      </c>
    </row>
    <row r="6" spans="2:12" ht="26.25">
      <c r="B6" s="41" t="s">
        <v>19</v>
      </c>
      <c r="C6" s="53" t="s">
        <v>108</v>
      </c>
      <c r="D6" s="42">
        <f>Berechnungen!C6</f>
        <v>0</v>
      </c>
      <c r="E6" s="42">
        <f>Berechnungen!D6</f>
        <v>0</v>
      </c>
      <c r="F6" s="42">
        <f>Berechnungen!E6</f>
        <v>0</v>
      </c>
      <c r="G6" s="42">
        <f>Berechnungen!F6</f>
        <v>0</v>
      </c>
      <c r="H6" s="42">
        <f>SUM(Jahreswertung!K6)</f>
        <v>20</v>
      </c>
      <c r="I6" s="47">
        <f>SUM('08.10.2013'!H10+'02.01.2014'!H10+'25.02.2014'!H10+'25.03.2014'!H10+5!H10+6!H10)</f>
        <v>20</v>
      </c>
      <c r="J6" s="44">
        <f>SUM('08.10.2013'!F10+'02.01.2014'!F10+'25.02.2014'!F10+'25.03.2014'!F10+5!F10+6!F10)</f>
        <v>186.54</v>
      </c>
      <c r="K6" s="47">
        <f>SUM('08.10.2013'!J10+'02.01.2014'!J10+'25.02.2014'!J10+'25.03.2014'!J10+5!J10+6!J10)</f>
        <v>1</v>
      </c>
      <c r="L6" s="45">
        <f t="shared" si="0"/>
        <v>186.54</v>
      </c>
    </row>
    <row r="7" spans="2:12" ht="26.25">
      <c r="B7" s="41" t="s">
        <v>20</v>
      </c>
      <c r="C7" s="53" t="s">
        <v>109</v>
      </c>
      <c r="D7" s="42">
        <f>Berechnungen!C7</f>
        <v>0</v>
      </c>
      <c r="E7" s="42">
        <f>Berechnungen!D7</f>
        <v>0</v>
      </c>
      <c r="F7" s="42">
        <f>Berechnungen!E7</f>
        <v>0</v>
      </c>
      <c r="G7" s="42">
        <f>Berechnungen!F7</f>
        <v>0</v>
      </c>
      <c r="H7" s="42">
        <f>SUM(Jahreswertung!K7)</f>
        <v>18</v>
      </c>
      <c r="I7" s="47">
        <f>SUM('08.10.2013'!H11+'02.01.2014'!H11+'25.02.2014'!H11+'25.03.2014'!H11+5!H11+6!H11)</f>
        <v>18</v>
      </c>
      <c r="J7" s="44">
        <f>SUM('08.10.2013'!F11+'02.01.2014'!F11+'25.02.2014'!F11+'25.03.2014'!F11+5!F11+6!F11)</f>
        <v>185.55</v>
      </c>
      <c r="K7" s="47">
        <f>SUM('08.10.2013'!J11+'02.01.2014'!J11+'25.02.2014'!J11+'25.03.2014'!J11+5!J11+6!J11)</f>
        <v>1</v>
      </c>
      <c r="L7" s="45">
        <f t="shared" si="0"/>
        <v>185.55</v>
      </c>
    </row>
    <row r="8" spans="2:12" ht="26.25">
      <c r="B8" s="41" t="s">
        <v>21</v>
      </c>
      <c r="C8" s="53" t="s">
        <v>110</v>
      </c>
      <c r="D8" s="42">
        <f>Berechnungen!C8</f>
        <v>0</v>
      </c>
      <c r="E8" s="42">
        <f>Berechnungen!D8</f>
        <v>0</v>
      </c>
      <c r="F8" s="42">
        <f>Berechnungen!E8</f>
        <v>0</v>
      </c>
      <c r="G8" s="42">
        <f>Berechnungen!F8</f>
        <v>0</v>
      </c>
      <c r="H8" s="42">
        <f>SUM(Jahreswertung!K8)</f>
        <v>16</v>
      </c>
      <c r="I8" s="47">
        <f>SUM('08.10.2013'!H12+'02.01.2014'!H12+'25.02.2014'!H12+'25.03.2014'!H12+5!H12+6!H12)</f>
        <v>16</v>
      </c>
      <c r="J8" s="44">
        <f>SUM('08.10.2013'!F12+'02.01.2014'!F12+'25.02.2014'!F12+'25.03.2014'!F12+5!F12+6!F12)</f>
        <v>185.55</v>
      </c>
      <c r="K8" s="47">
        <f>SUM('08.10.2013'!J12+'02.01.2014'!J12+'25.02.2014'!J12+'25.03.2014'!J12+5!J12+6!J12)</f>
        <v>1</v>
      </c>
      <c r="L8" s="45">
        <f t="shared" si="0"/>
        <v>185.55</v>
      </c>
    </row>
    <row r="9" spans="2:12" s="24" customFormat="1" ht="25.5" customHeight="1">
      <c r="B9" s="41" t="s">
        <v>22</v>
      </c>
      <c r="C9" s="53" t="s">
        <v>83</v>
      </c>
      <c r="D9" s="42">
        <f>Berechnungen!C9</f>
        <v>0</v>
      </c>
      <c r="E9" s="42">
        <f>Berechnungen!D9</f>
        <v>0</v>
      </c>
      <c r="F9" s="42">
        <f>Berechnungen!E9</f>
        <v>0</v>
      </c>
      <c r="G9" s="42">
        <f>Berechnungen!F9</f>
        <v>0</v>
      </c>
      <c r="H9" s="42">
        <f>SUM(Jahreswertung!K9)</f>
        <v>14</v>
      </c>
      <c r="I9" s="47">
        <f>SUM('08.10.2013'!H13+'02.01.2014'!H13+'25.02.2014'!H13+'25.03.2014'!H13+5!H13+6!H13)</f>
        <v>14</v>
      </c>
      <c r="J9" s="44">
        <f>SUM('08.10.2013'!F13+'02.01.2014'!F13+'25.02.2014'!F13+'25.03.2014'!F13+5!F13+6!F13)</f>
        <v>184.94</v>
      </c>
      <c r="K9" s="47">
        <f>SUM('08.10.2013'!J13+'02.01.2014'!J13+'25.02.2014'!J13+'25.03.2014'!J13+5!J13+6!J13)</f>
        <v>1</v>
      </c>
      <c r="L9" s="45">
        <f t="shared" si="0"/>
        <v>184.94</v>
      </c>
    </row>
    <row r="10" spans="2:12" s="24" customFormat="1" ht="25.5" customHeight="1">
      <c r="B10" s="41" t="s">
        <v>23</v>
      </c>
      <c r="C10" s="53" t="s">
        <v>81</v>
      </c>
      <c r="D10" s="42">
        <f>Berechnungen!C10</f>
        <v>0</v>
      </c>
      <c r="E10" s="42">
        <f>Berechnungen!D10</f>
        <v>0</v>
      </c>
      <c r="F10" s="42">
        <f>Berechnungen!E10</f>
        <v>0</v>
      </c>
      <c r="G10" s="42">
        <f>Berechnungen!F10</f>
        <v>0</v>
      </c>
      <c r="H10" s="42">
        <f>SUM(Jahreswertung!K10)</f>
        <v>12</v>
      </c>
      <c r="I10" s="47">
        <f>SUM('08.10.2013'!H14+'02.01.2014'!H14+'25.02.2014'!H14+'25.03.2014'!H14+5!H14+6!H14)</f>
        <v>12</v>
      </c>
      <c r="J10" s="44">
        <f>SUM('08.10.2013'!F14+'02.01.2014'!F14+'25.02.2014'!F14+'25.03.2014'!F14+5!F14+6!F14)</f>
        <v>184.51</v>
      </c>
      <c r="K10" s="47">
        <f>SUM('08.10.2013'!J14+'02.01.2014'!J14+'25.02.2014'!J14+'25.03.2014'!J14+5!J14+6!J14)</f>
        <v>1</v>
      </c>
      <c r="L10" s="45">
        <f t="shared" si="0"/>
        <v>184.51</v>
      </c>
    </row>
    <row r="11" spans="2:12" s="25" customFormat="1" ht="25.5" customHeight="1">
      <c r="B11" s="41" t="s">
        <v>24</v>
      </c>
      <c r="C11" s="53" t="s">
        <v>88</v>
      </c>
      <c r="D11" s="42">
        <f>Berechnungen!C11</f>
        <v>0</v>
      </c>
      <c r="E11" s="42">
        <f>Berechnungen!D11</f>
        <v>0</v>
      </c>
      <c r="F11" s="42">
        <f>Berechnungen!E11</f>
        <v>0</v>
      </c>
      <c r="G11" s="42">
        <f>Berechnungen!F11</f>
        <v>0</v>
      </c>
      <c r="H11" s="42">
        <f>SUM(Jahreswertung!K11)</f>
        <v>10</v>
      </c>
      <c r="I11" s="47">
        <f>SUM('08.10.2013'!H15+'02.01.2014'!H15+'25.02.2014'!H15+'25.03.2014'!H15+5!H15+6!H15)</f>
        <v>10</v>
      </c>
      <c r="J11" s="44">
        <f>SUM('08.10.2013'!F15+'02.01.2014'!F15+'25.02.2014'!F15+'25.03.2014'!F15+5!F15+6!F15)</f>
        <v>181.88</v>
      </c>
      <c r="K11" s="47">
        <f>SUM('08.10.2013'!J15+'02.01.2014'!J15+'25.02.2014'!J15+'25.03.2014'!J15+5!J15+6!J15)</f>
        <v>1</v>
      </c>
      <c r="L11" s="45">
        <f t="shared" si="0"/>
        <v>181.88</v>
      </c>
    </row>
    <row r="12" spans="2:12" ht="26.25">
      <c r="B12" s="41" t="s">
        <v>25</v>
      </c>
      <c r="C12" s="53" t="s">
        <v>111</v>
      </c>
      <c r="D12" s="42">
        <f>Berechnungen!C12</f>
        <v>0</v>
      </c>
      <c r="E12" s="42">
        <f>Berechnungen!D12</f>
        <v>0</v>
      </c>
      <c r="F12" s="42">
        <f>Berechnungen!E12</f>
        <v>0</v>
      </c>
      <c r="G12" s="42">
        <f>Berechnungen!F12</f>
        <v>0</v>
      </c>
      <c r="H12" s="42">
        <f>SUM(Jahreswertung!K12)</f>
        <v>8</v>
      </c>
      <c r="I12" s="47">
        <f>SUM('08.10.2013'!H16+'02.01.2014'!H16+'25.02.2014'!H16+'25.03.2014'!H16+5!H16+6!H16)</f>
        <v>8</v>
      </c>
      <c r="J12" s="44">
        <f>SUM('08.10.2013'!F16+'02.01.2014'!F16+'25.02.2014'!F16+'25.03.2014'!F16+5!F16+6!F16)</f>
        <v>178.25</v>
      </c>
      <c r="K12" s="47">
        <f>SUM('08.10.2013'!J16+'02.01.2014'!J16+'25.02.2014'!J16+'25.03.2014'!J16+5!J16+6!J16)</f>
        <v>1</v>
      </c>
      <c r="L12" s="45">
        <f t="shared" si="0"/>
        <v>178.25</v>
      </c>
    </row>
    <row r="13" spans="2:12" ht="26.25">
      <c r="B13" s="41" t="s">
        <v>26</v>
      </c>
      <c r="C13" s="53" t="s">
        <v>112</v>
      </c>
      <c r="D13" s="42">
        <f>Berechnungen!C13</f>
        <v>0</v>
      </c>
      <c r="E13" s="42">
        <f>Berechnungen!D13</f>
        <v>0</v>
      </c>
      <c r="F13" s="42">
        <f>Berechnungen!E13</f>
        <v>0</v>
      </c>
      <c r="G13" s="42">
        <f>Berechnungen!F13</f>
        <v>0</v>
      </c>
      <c r="H13" s="42">
        <f>SUM(Jahreswertung!K13)</f>
        <v>6</v>
      </c>
      <c r="I13" s="47">
        <f>SUM('08.10.2013'!H17+'02.01.2014'!H17+'25.02.2014'!H17+'25.03.2014'!H17+5!H17+6!H17)</f>
        <v>6</v>
      </c>
      <c r="J13" s="44">
        <f>SUM('08.10.2013'!F17+'02.01.2014'!F17+'25.02.2014'!F17+'25.03.2014'!F17+5!F17+6!F17)</f>
        <v>173.22</v>
      </c>
      <c r="K13" s="47">
        <f>SUM('08.10.2013'!J17+'02.01.2014'!J17+'25.02.2014'!J17+'25.03.2014'!J17+5!J17+6!J17)</f>
        <v>1</v>
      </c>
      <c r="L13" s="45">
        <f t="shared" si="0"/>
        <v>173.22</v>
      </c>
    </row>
    <row r="14" spans="2:12" s="24" customFormat="1" ht="25.5" customHeight="1">
      <c r="B14" s="41" t="s">
        <v>27</v>
      </c>
      <c r="C14" s="53" t="s">
        <v>80</v>
      </c>
      <c r="D14" s="42">
        <f>Berechnungen!C14</f>
        <v>0</v>
      </c>
      <c r="E14" s="42">
        <f>Berechnungen!D14</f>
        <v>0</v>
      </c>
      <c r="F14" s="42">
        <f>Berechnungen!E14</f>
        <v>0</v>
      </c>
      <c r="G14" s="42">
        <f>Berechnungen!F14</f>
        <v>0</v>
      </c>
      <c r="H14" s="42">
        <f>SUM(Jahreswertung!K14)</f>
        <v>4</v>
      </c>
      <c r="I14" s="47">
        <f>SUM('08.10.2013'!H18+'02.01.2014'!H18+'25.02.2014'!H18+'25.03.2014'!H18+5!H18+6!H18)</f>
        <v>4</v>
      </c>
      <c r="J14" s="44">
        <f>SUM('08.10.2013'!F18+'02.01.2014'!F18+'25.02.2014'!F18+'25.03.2014'!F18+5!F18+6!F18)</f>
        <v>169.42</v>
      </c>
      <c r="K14" s="47">
        <f>SUM('08.10.2013'!J18+'02.01.2014'!J18+'25.02.2014'!J18+'25.03.2014'!J18+5!J18+6!J18)</f>
        <v>1</v>
      </c>
      <c r="L14" s="45">
        <f t="shared" si="0"/>
        <v>169.42</v>
      </c>
    </row>
    <row r="15" spans="2:12" ht="27" thickBot="1">
      <c r="B15" s="43" t="s">
        <v>28</v>
      </c>
      <c r="C15" s="54" t="s">
        <v>119</v>
      </c>
      <c r="D15" s="83">
        <f>Berechnungen!C15</f>
        <v>0</v>
      </c>
      <c r="E15" s="83">
        <f>Berechnungen!D15</f>
        <v>0</v>
      </c>
      <c r="F15" s="83">
        <f>Berechnungen!E15</f>
        <v>0</v>
      </c>
      <c r="G15" s="83">
        <f>Berechnungen!F15</f>
        <v>0</v>
      </c>
      <c r="H15" s="83">
        <f>SUM(Jahreswertung!K15)</f>
        <v>2</v>
      </c>
      <c r="I15" s="84">
        <f>SUM('08.10.2013'!H19+'02.01.2014'!H19+'25.02.2014'!H19+'25.03.2014'!H19+5!H19+6!H19)</f>
        <v>2</v>
      </c>
      <c r="J15" s="85">
        <f>SUM('08.10.2013'!F19+'02.01.2014'!F19+'25.02.2014'!F19+'25.03.2014'!F19+5!F19+6!F19)</f>
        <v>162.17</v>
      </c>
      <c r="K15" s="84">
        <f>SUM('08.10.2013'!J19+'02.01.2014'!J19+'25.02.2014'!J19+'25.03.2014'!J19+5!J19+6!J19)</f>
        <v>1</v>
      </c>
      <c r="L15" s="46">
        <f t="shared" si="0"/>
        <v>162.17</v>
      </c>
    </row>
    <row r="16" ht="26.25"/>
    <row r="17" ht="26.25"/>
    <row r="18" ht="26.25"/>
    <row r="19" ht="26.25"/>
    <row r="20" ht="26.25"/>
    <row r="21" ht="26.25"/>
    <row r="22" ht="26.25"/>
    <row r="23" ht="26.25"/>
    <row r="24" ht="26.25"/>
    <row r="25" ht="26.25"/>
    <row r="26" ht="26.25"/>
    <row r="27" ht="26.25"/>
    <row r="28" ht="26.25"/>
    <row r="29" ht="26.25"/>
    <row r="30" ht="26.25"/>
    <row r="31" ht="26.25"/>
    <row r="32" ht="26.25"/>
    <row r="33" ht="26.25"/>
    <row r="34" ht="26.25"/>
    <row r="35" ht="26.25"/>
    <row r="36" ht="26.25"/>
    <row r="37" ht="26.25"/>
    <row r="38" ht="26.25"/>
    <row r="39" ht="26.25"/>
    <row r="40" ht="26.25"/>
    <row r="41" ht="26.25"/>
    <row r="42" ht="26.25"/>
    <row r="43" ht="26.25"/>
    <row r="44" ht="26.25"/>
    <row r="45" ht="26.25"/>
    <row r="46" ht="26.25"/>
    <row r="47" ht="26.25"/>
    <row r="48" ht="26.25"/>
    <row r="49" ht="26.25"/>
    <row r="50" ht="26.25"/>
    <row r="51" ht="26.25"/>
    <row r="52" ht="26.25"/>
    <row r="53" ht="26.25"/>
    <row r="54" ht="26.25"/>
    <row r="55" ht="26.25"/>
    <row r="56" ht="26.25"/>
    <row r="57" ht="26.25"/>
    <row r="58" ht="26.25"/>
    <row r="59" ht="26.25"/>
    <row r="60" ht="26.25"/>
    <row r="61" ht="26.25"/>
    <row r="62" ht="26.25"/>
    <row r="63" ht="26.25"/>
    <row r="64" ht="26.25"/>
    <row r="65" ht="26.25"/>
    <row r="66" ht="26.25"/>
    <row r="67" ht="26.25"/>
    <row r="68" ht="26.25"/>
    <row r="69" spans="3:4" ht="26.25">
      <c r="C69" s="7"/>
      <c r="D69" s="7"/>
    </row>
    <row r="70" spans="3:4" ht="26.25">
      <c r="C70" s="7"/>
      <c r="D70" s="7"/>
    </row>
    <row r="71" spans="3:4" ht="26.25">
      <c r="C71" s="7"/>
      <c r="D71" s="7"/>
    </row>
    <row r="72" spans="3:4" ht="26.25">
      <c r="C72" s="7"/>
      <c r="D72" s="7"/>
    </row>
    <row r="73" spans="3:4" ht="26.25">
      <c r="C73" s="7"/>
      <c r="D73" s="7"/>
    </row>
    <row r="74" spans="3:4" ht="26.25">
      <c r="C74" s="7"/>
      <c r="D74" s="7"/>
    </row>
    <row r="75" ht="26.25"/>
    <row r="76" ht="26.25"/>
    <row r="77" ht="26.25"/>
    <row r="78" ht="26.25"/>
    <row r="79" ht="26.25"/>
    <row r="80" ht="26.25"/>
    <row r="81" ht="26.25"/>
    <row r="82" ht="26.25"/>
    <row r="83" ht="26.25"/>
    <row r="84" ht="26.25"/>
    <row r="85" ht="26.25"/>
    <row r="86" ht="26.25"/>
    <row r="87" ht="26.25"/>
    <row r="88" ht="26.25"/>
    <row r="89" ht="26.25"/>
    <row r="90" ht="26.25"/>
    <row r="91" ht="26.25"/>
    <row r="92" ht="26.25"/>
    <row r="93" ht="26.25"/>
    <row r="94" ht="26.25"/>
    <row r="95" ht="26.25"/>
    <row r="96" ht="26.25"/>
    <row r="97" ht="26.25"/>
    <row r="98" ht="26.25"/>
    <row r="99" ht="26.25"/>
    <row r="100" spans="2:12" s="24" customFormat="1" ht="25.5" customHeight="1">
      <c r="B100" s="41" t="s">
        <v>29</v>
      </c>
      <c r="C100" s="53" t="s">
        <v>77</v>
      </c>
      <c r="D100" s="42">
        <f>Berechnungen!C16</f>
        <v>0</v>
      </c>
      <c r="E100" s="42">
        <f>Berechnungen!D16</f>
        <v>0</v>
      </c>
      <c r="F100" s="42">
        <f>Berechnungen!E16</f>
        <v>0</v>
      </c>
      <c r="G100" s="42">
        <f>Berechnungen!F16</f>
        <v>0</v>
      </c>
      <c r="H100" s="42">
        <f>SUM(Jahreswertung!K100)</f>
        <v>0</v>
      </c>
      <c r="I100" s="47">
        <f>SUM('08.10.2013'!H100+'02.01.2014'!H100+'25.02.2014'!H100+'25.03.2014'!H100+5!H100+6!H100)</f>
        <v>0</v>
      </c>
      <c r="J100" s="44">
        <f>SUM('08.10.2013'!F100+'02.01.2014'!F100+'25.02.2014'!F100+'25.03.2014'!F100+5!F100+6!F100)</f>
        <v>0</v>
      </c>
      <c r="K100" s="47">
        <f>SUM('08.10.2013'!J100+'02.01.2014'!J100+'25.02.2014'!J100+'25.03.2014'!J100+5!J100+6!J100)</f>
        <v>0</v>
      </c>
      <c r="L100" s="45" t="e">
        <f aca="true" t="shared" si="1" ref="L100:L136">SUM(J100/K100)</f>
        <v>#DIV/0!</v>
      </c>
    </row>
    <row r="101" spans="2:12" s="24" customFormat="1" ht="25.5" customHeight="1">
      <c r="B101" s="41" t="s">
        <v>30</v>
      </c>
      <c r="C101" s="53" t="s">
        <v>4</v>
      </c>
      <c r="D101" s="42">
        <f>Berechnungen!C17</f>
        <v>0</v>
      </c>
      <c r="E101" s="42">
        <f>Berechnungen!D17</f>
        <v>0</v>
      </c>
      <c r="F101" s="42">
        <f>Berechnungen!E17</f>
        <v>0</v>
      </c>
      <c r="G101" s="42">
        <f>Berechnungen!F17</f>
        <v>0</v>
      </c>
      <c r="H101" s="42">
        <f>SUM(Jahreswertung!K101)</f>
        <v>0</v>
      </c>
      <c r="I101" s="47">
        <f>SUM('08.10.2013'!H101+'02.01.2014'!H101+'25.02.2014'!H101+'25.03.2014'!H101+5!H101+6!H101)</f>
        <v>0</v>
      </c>
      <c r="J101" s="44">
        <f>SUM('08.10.2013'!F101+'02.01.2014'!F101+'25.02.2014'!F101+'25.03.2014'!F101+5!F101+6!F101)</f>
        <v>0</v>
      </c>
      <c r="K101" s="47">
        <f>SUM('08.10.2013'!J101+'02.01.2014'!J101+'25.02.2014'!J101+'25.03.2014'!J101+5!J101+6!J101)</f>
        <v>0</v>
      </c>
      <c r="L101" s="45" t="e">
        <f t="shared" si="1"/>
        <v>#DIV/0!</v>
      </c>
    </row>
    <row r="102" spans="2:12" s="24" customFormat="1" ht="25.5" customHeight="1">
      <c r="B102" s="41" t="s">
        <v>31</v>
      </c>
      <c r="C102" s="53" t="s">
        <v>91</v>
      </c>
      <c r="D102" s="42">
        <f>Berechnungen!C18</f>
        <v>0</v>
      </c>
      <c r="E102" s="42">
        <f>Berechnungen!D18</f>
        <v>0</v>
      </c>
      <c r="F102" s="42">
        <f>Berechnungen!E18</f>
        <v>0</v>
      </c>
      <c r="G102" s="42">
        <f>Berechnungen!F18</f>
        <v>0</v>
      </c>
      <c r="H102" s="42">
        <f>SUM(Jahreswertung!K102)</f>
        <v>0</v>
      </c>
      <c r="I102" s="47">
        <f>SUM('08.10.2013'!H102+'02.01.2014'!H102+'25.02.2014'!H102+'25.03.2014'!H102+5!H102+6!H102)</f>
        <v>0</v>
      </c>
      <c r="J102" s="44">
        <f>SUM('08.10.2013'!F102+'02.01.2014'!F102+'25.02.2014'!F102+'25.03.2014'!F102+5!F102+6!F102)</f>
        <v>0</v>
      </c>
      <c r="K102" s="47">
        <f>SUM('08.10.2013'!J102+'02.01.2014'!J102+'25.02.2014'!J102+'25.03.2014'!J102+5!J102+6!J102)</f>
        <v>0</v>
      </c>
      <c r="L102" s="45" t="e">
        <f t="shared" si="1"/>
        <v>#DIV/0!</v>
      </c>
    </row>
    <row r="103" spans="2:12" s="24" customFormat="1" ht="25.5" customHeight="1">
      <c r="B103" s="41" t="s">
        <v>32</v>
      </c>
      <c r="C103" s="53" t="s">
        <v>92</v>
      </c>
      <c r="D103" s="42">
        <f>Berechnungen!C19</f>
        <v>0</v>
      </c>
      <c r="E103" s="42">
        <f>Berechnungen!D19</f>
        <v>0</v>
      </c>
      <c r="F103" s="42">
        <f>Berechnungen!E19</f>
        <v>0</v>
      </c>
      <c r="G103" s="42">
        <f>Berechnungen!F19</f>
        <v>0</v>
      </c>
      <c r="H103" s="42">
        <f>SUM(Jahreswertung!K103)</f>
        <v>0</v>
      </c>
      <c r="I103" s="47">
        <f>SUM('08.10.2013'!H103+'02.01.2014'!H103+'25.02.2014'!H103+'25.03.2014'!H103+5!H103+6!H103)</f>
        <v>0</v>
      </c>
      <c r="J103" s="44">
        <f>SUM('08.10.2013'!F103+'02.01.2014'!F103+'25.02.2014'!F103+'25.03.2014'!F103+5!F103+6!F103)</f>
        <v>0</v>
      </c>
      <c r="K103" s="47">
        <f>SUM('08.10.2013'!J103+'02.01.2014'!J103+'25.02.2014'!J103+'25.03.2014'!J103+5!J103+6!J103)</f>
        <v>0</v>
      </c>
      <c r="L103" s="45" t="e">
        <f t="shared" si="1"/>
        <v>#DIV/0!</v>
      </c>
    </row>
    <row r="104" spans="2:12" s="24" customFormat="1" ht="25.5" customHeight="1">
      <c r="B104" s="41" t="s">
        <v>33</v>
      </c>
      <c r="C104" s="53" t="s">
        <v>93</v>
      </c>
      <c r="D104" s="42">
        <f>Berechnungen!C20</f>
        <v>0</v>
      </c>
      <c r="E104" s="42">
        <f>Berechnungen!D20</f>
        <v>0</v>
      </c>
      <c r="F104" s="42">
        <f>Berechnungen!E20</f>
        <v>0</v>
      </c>
      <c r="G104" s="42">
        <f>Berechnungen!F20</f>
        <v>0</v>
      </c>
      <c r="H104" s="42">
        <f>SUM(Jahreswertung!K104)</f>
        <v>0</v>
      </c>
      <c r="I104" s="47">
        <f>SUM('08.10.2013'!H104+'02.01.2014'!H104+'25.02.2014'!H104+'25.03.2014'!H104+5!H104+6!H104)</f>
        <v>0</v>
      </c>
      <c r="J104" s="44">
        <f>SUM('08.10.2013'!F104+'02.01.2014'!F104+'25.02.2014'!F104+'25.03.2014'!F104+5!F104+6!F104)</f>
        <v>0</v>
      </c>
      <c r="K104" s="47">
        <f>SUM('08.10.2013'!J104+'02.01.2014'!J104+'25.02.2014'!J104+'25.03.2014'!J104+5!J104+6!J104)</f>
        <v>0</v>
      </c>
      <c r="L104" s="45" t="e">
        <f t="shared" si="1"/>
        <v>#DIV/0!</v>
      </c>
    </row>
    <row r="105" spans="2:12" s="24" customFormat="1" ht="25.5" customHeight="1">
      <c r="B105" s="41" t="s">
        <v>34</v>
      </c>
      <c r="C105" s="53" t="s">
        <v>94</v>
      </c>
      <c r="D105" s="42">
        <f>Berechnungen!C21</f>
        <v>0</v>
      </c>
      <c r="E105" s="42">
        <f>Berechnungen!D21</f>
        <v>0</v>
      </c>
      <c r="F105" s="42">
        <f>Berechnungen!E21</f>
        <v>0</v>
      </c>
      <c r="G105" s="42">
        <f>Berechnungen!F21</f>
        <v>0</v>
      </c>
      <c r="H105" s="42">
        <f>SUM(Jahreswertung!K105)</f>
        <v>0</v>
      </c>
      <c r="I105" s="47">
        <f>SUM('08.10.2013'!H105+'02.01.2014'!H105+'25.02.2014'!H105+'25.03.2014'!H105+5!H105+6!H105)</f>
        <v>0</v>
      </c>
      <c r="J105" s="44">
        <f>SUM('08.10.2013'!F105+'02.01.2014'!F105+'25.02.2014'!F105+'25.03.2014'!F105+5!F105+6!F105)</f>
        <v>0</v>
      </c>
      <c r="K105" s="47">
        <f>SUM('08.10.2013'!J105+'02.01.2014'!J105+'25.02.2014'!J105+'25.03.2014'!J105+5!J105+6!J105)</f>
        <v>0</v>
      </c>
      <c r="L105" s="45" t="e">
        <f t="shared" si="1"/>
        <v>#DIV/0!</v>
      </c>
    </row>
    <row r="106" spans="2:12" s="24" customFormat="1" ht="25.5" customHeight="1">
      <c r="B106" s="41" t="s">
        <v>35</v>
      </c>
      <c r="C106" s="53" t="s">
        <v>3</v>
      </c>
      <c r="D106" s="42">
        <f>Berechnungen!C22</f>
        <v>0</v>
      </c>
      <c r="E106" s="42">
        <f>Berechnungen!D22</f>
        <v>0</v>
      </c>
      <c r="F106" s="42">
        <f>Berechnungen!E22</f>
        <v>0</v>
      </c>
      <c r="G106" s="42">
        <f>Berechnungen!F22</f>
        <v>0</v>
      </c>
      <c r="H106" s="42">
        <f>SUM(Jahreswertung!K106)</f>
        <v>0</v>
      </c>
      <c r="I106" s="47">
        <f>SUM('08.10.2013'!H106+'02.01.2014'!H106+'25.02.2014'!H106+'25.03.2014'!H106+5!H106+6!H106)</f>
        <v>0</v>
      </c>
      <c r="J106" s="44">
        <f>SUM('08.10.2013'!F106+'02.01.2014'!F106+'25.02.2014'!F106+'25.03.2014'!F106+5!F106+6!F106)</f>
        <v>0</v>
      </c>
      <c r="K106" s="47">
        <f>SUM('08.10.2013'!J106+'02.01.2014'!J106+'25.02.2014'!J106+'25.03.2014'!J106+5!J106+6!J106)</f>
        <v>0</v>
      </c>
      <c r="L106" s="45" t="e">
        <f t="shared" si="1"/>
        <v>#DIV/0!</v>
      </c>
    </row>
    <row r="107" spans="2:12" s="24" customFormat="1" ht="25.5" customHeight="1">
      <c r="B107" s="41" t="s">
        <v>36</v>
      </c>
      <c r="C107" s="53" t="s">
        <v>95</v>
      </c>
      <c r="D107" s="42">
        <f>Berechnungen!C23</f>
        <v>0</v>
      </c>
      <c r="E107" s="42">
        <f>Berechnungen!D23</f>
        <v>0</v>
      </c>
      <c r="F107" s="42">
        <f>Berechnungen!E23</f>
        <v>0</v>
      </c>
      <c r="G107" s="42">
        <f>Berechnungen!F23</f>
        <v>0</v>
      </c>
      <c r="H107" s="42">
        <f>SUM(Jahreswertung!K107)</f>
        <v>0</v>
      </c>
      <c r="I107" s="47">
        <f>SUM('08.10.2013'!H107+'02.01.2014'!H107+'25.02.2014'!H107+'25.03.2014'!H107+5!H107+6!H107)</f>
        <v>0</v>
      </c>
      <c r="J107" s="44">
        <f>SUM('08.10.2013'!F107+'02.01.2014'!F107+'25.02.2014'!F107+'25.03.2014'!F107+5!F107+6!F107)</f>
        <v>0</v>
      </c>
      <c r="K107" s="47">
        <f>SUM('08.10.2013'!J107+'02.01.2014'!J107+'25.02.2014'!J107+'25.03.2014'!J107+5!J107+6!J107)</f>
        <v>0</v>
      </c>
      <c r="L107" s="45" t="e">
        <f t="shared" si="1"/>
        <v>#DIV/0!</v>
      </c>
    </row>
    <row r="108" spans="2:12" s="24" customFormat="1" ht="25.5" customHeight="1">
      <c r="B108" s="41" t="s">
        <v>37</v>
      </c>
      <c r="C108" s="53" t="s">
        <v>96</v>
      </c>
      <c r="D108" s="42">
        <f>Berechnungen!C24</f>
        <v>0</v>
      </c>
      <c r="E108" s="42">
        <f>Berechnungen!D24</f>
        <v>0</v>
      </c>
      <c r="F108" s="42">
        <f>Berechnungen!E24</f>
        <v>0</v>
      </c>
      <c r="G108" s="42">
        <f>Berechnungen!F24</f>
        <v>0</v>
      </c>
      <c r="H108" s="42">
        <f>SUM(Jahreswertung!K108)</f>
        <v>0</v>
      </c>
      <c r="I108" s="47">
        <f>SUM('08.10.2013'!H108+'02.01.2014'!H108+'25.02.2014'!H108+'25.03.2014'!H108+5!H108+6!H108)</f>
        <v>0</v>
      </c>
      <c r="J108" s="44">
        <f>SUM('08.10.2013'!F108+'02.01.2014'!F108+'25.02.2014'!F108+'25.03.2014'!F108+5!F108+6!F108)</f>
        <v>0</v>
      </c>
      <c r="K108" s="47">
        <f>SUM('08.10.2013'!J108+'02.01.2014'!J108+'25.02.2014'!J108+'25.03.2014'!J108+5!J108+6!J108)</f>
        <v>0</v>
      </c>
      <c r="L108" s="45" t="e">
        <f t="shared" si="1"/>
        <v>#DIV/0!</v>
      </c>
    </row>
    <row r="109" spans="2:12" s="24" customFormat="1" ht="25.5" customHeight="1">
      <c r="B109" s="41" t="s">
        <v>38</v>
      </c>
      <c r="C109" s="53" t="s">
        <v>97</v>
      </c>
      <c r="D109" s="42">
        <f>Berechnungen!C25</f>
        <v>0</v>
      </c>
      <c r="E109" s="42">
        <f>Berechnungen!D25</f>
        <v>0</v>
      </c>
      <c r="F109" s="42">
        <f>Berechnungen!E25</f>
        <v>0</v>
      </c>
      <c r="G109" s="42">
        <f>Berechnungen!F25</f>
        <v>0</v>
      </c>
      <c r="H109" s="42">
        <f>SUM(Jahreswertung!K109)</f>
        <v>0</v>
      </c>
      <c r="I109" s="47">
        <f>SUM('08.10.2013'!H109+'02.01.2014'!H109+'25.02.2014'!H109+'25.03.2014'!H109+5!H109+6!H109)</f>
        <v>0</v>
      </c>
      <c r="J109" s="44">
        <f>SUM('08.10.2013'!F109+'02.01.2014'!F109+'25.02.2014'!F109+'25.03.2014'!F109+5!F109+6!F109)</f>
        <v>0</v>
      </c>
      <c r="K109" s="47">
        <f>SUM('08.10.2013'!J109+'02.01.2014'!J109+'25.02.2014'!J109+'25.03.2014'!J109+5!J109+6!J109)</f>
        <v>0</v>
      </c>
      <c r="L109" s="45" t="e">
        <f t="shared" si="1"/>
        <v>#DIV/0!</v>
      </c>
    </row>
    <row r="110" spans="2:12" s="24" customFormat="1" ht="25.5" customHeight="1">
      <c r="B110" s="41" t="s">
        <v>39</v>
      </c>
      <c r="C110" s="53" t="s">
        <v>98</v>
      </c>
      <c r="D110" s="42">
        <f>Berechnungen!C26</f>
        <v>0</v>
      </c>
      <c r="E110" s="42">
        <f>Berechnungen!D26</f>
        <v>0</v>
      </c>
      <c r="F110" s="42">
        <f>Berechnungen!E26</f>
        <v>0</v>
      </c>
      <c r="G110" s="42">
        <f>Berechnungen!F26</f>
        <v>0</v>
      </c>
      <c r="H110" s="42">
        <f>SUM(Jahreswertung!K110)</f>
        <v>0</v>
      </c>
      <c r="I110" s="47">
        <f>SUM('08.10.2013'!H110+'02.01.2014'!H110+'25.02.2014'!H110+'25.03.2014'!H110+5!H110+6!H110)</f>
        <v>0</v>
      </c>
      <c r="J110" s="44">
        <f>SUM('08.10.2013'!F110+'02.01.2014'!F110+'25.02.2014'!F110+'25.03.2014'!F110+5!F110+6!F110)</f>
        <v>0</v>
      </c>
      <c r="K110" s="47">
        <f>SUM('08.10.2013'!J110+'02.01.2014'!J110+'25.02.2014'!J110+'25.03.2014'!J110+5!J110+6!J110)</f>
        <v>0</v>
      </c>
      <c r="L110" s="45" t="e">
        <f t="shared" si="1"/>
        <v>#DIV/0!</v>
      </c>
    </row>
    <row r="111" spans="2:12" s="24" customFormat="1" ht="25.5" customHeight="1">
      <c r="B111" s="41" t="s">
        <v>40</v>
      </c>
      <c r="C111" s="53" t="s">
        <v>99</v>
      </c>
      <c r="D111" s="42">
        <f>Berechnungen!C27</f>
        <v>0</v>
      </c>
      <c r="E111" s="42">
        <f>Berechnungen!D27</f>
        <v>0</v>
      </c>
      <c r="F111" s="42">
        <f>Berechnungen!E27</f>
        <v>0</v>
      </c>
      <c r="G111" s="42">
        <f>Berechnungen!F27</f>
        <v>0</v>
      </c>
      <c r="H111" s="42">
        <f>SUM(Jahreswertung!K111)</f>
        <v>0</v>
      </c>
      <c r="I111" s="47">
        <f>SUM('08.10.2013'!H111+'02.01.2014'!H111+'25.02.2014'!H111+'25.03.2014'!H111+5!H111+6!H111)</f>
        <v>0</v>
      </c>
      <c r="J111" s="44">
        <f>SUM('08.10.2013'!F111+'02.01.2014'!F111+'25.02.2014'!F111+'25.03.2014'!F111+5!F111+6!F111)</f>
        <v>0</v>
      </c>
      <c r="K111" s="47">
        <f>SUM('08.10.2013'!J111+'02.01.2014'!J111+'25.02.2014'!J111+'25.03.2014'!J111+5!J111+6!J111)</f>
        <v>0</v>
      </c>
      <c r="L111" s="45" t="e">
        <f t="shared" si="1"/>
        <v>#DIV/0!</v>
      </c>
    </row>
    <row r="112" spans="2:12" s="24" customFormat="1" ht="25.5" customHeight="1">
      <c r="B112" s="41" t="s">
        <v>41</v>
      </c>
      <c r="C112" s="53" t="s">
        <v>5</v>
      </c>
      <c r="D112" s="42">
        <f>Berechnungen!C28</f>
        <v>0</v>
      </c>
      <c r="E112" s="42">
        <f>Berechnungen!D28</f>
        <v>0</v>
      </c>
      <c r="F112" s="42">
        <f>Berechnungen!E28</f>
        <v>0</v>
      </c>
      <c r="G112" s="42">
        <f>Berechnungen!F28</f>
        <v>0</v>
      </c>
      <c r="H112" s="42">
        <f>SUM(Jahreswertung!K112)</f>
        <v>0</v>
      </c>
      <c r="I112" s="47">
        <f>SUM('08.10.2013'!H112+'02.01.2014'!H112+'25.02.2014'!H112+'25.03.2014'!H112+5!H112+6!H112)</f>
        <v>0</v>
      </c>
      <c r="J112" s="44">
        <f>SUM('08.10.2013'!F112+'02.01.2014'!F112+'25.02.2014'!F112+'25.03.2014'!F112+5!F112+6!F112)</f>
        <v>0</v>
      </c>
      <c r="K112" s="47">
        <f>SUM('08.10.2013'!J112+'02.01.2014'!J112+'25.02.2014'!J112+'25.03.2014'!J112+5!J112+6!J112)</f>
        <v>0</v>
      </c>
      <c r="L112" s="45" t="e">
        <f t="shared" si="1"/>
        <v>#DIV/0!</v>
      </c>
    </row>
    <row r="113" spans="2:12" s="24" customFormat="1" ht="25.5" customHeight="1">
      <c r="B113" s="41" t="s">
        <v>42</v>
      </c>
      <c r="C113" s="53" t="s">
        <v>100</v>
      </c>
      <c r="D113" s="42">
        <f>Berechnungen!C29</f>
        <v>0</v>
      </c>
      <c r="E113" s="42">
        <f>Berechnungen!D29</f>
        <v>0</v>
      </c>
      <c r="F113" s="42">
        <f>Berechnungen!E29</f>
        <v>0</v>
      </c>
      <c r="G113" s="42">
        <f>Berechnungen!F29</f>
        <v>0</v>
      </c>
      <c r="H113" s="42">
        <f>SUM(Jahreswertung!K113)</f>
        <v>0</v>
      </c>
      <c r="I113" s="47">
        <f>SUM('08.10.2013'!H113+'02.01.2014'!H113+'25.02.2014'!H113+'25.03.2014'!H113+5!H113+6!H113)</f>
        <v>0</v>
      </c>
      <c r="J113" s="44">
        <f>SUM('08.10.2013'!F113+'02.01.2014'!F113+'25.02.2014'!F113+'25.03.2014'!F113+5!F113+6!F113)</f>
        <v>0</v>
      </c>
      <c r="K113" s="47">
        <f>SUM('08.10.2013'!J113+'02.01.2014'!J113+'25.02.2014'!J113+'25.03.2014'!J113+5!J113+6!J113)</f>
        <v>0</v>
      </c>
      <c r="L113" s="45" t="e">
        <f t="shared" si="1"/>
        <v>#DIV/0!</v>
      </c>
    </row>
    <row r="114" spans="2:12" s="24" customFormat="1" ht="25.5" customHeight="1">
      <c r="B114" s="41" t="s">
        <v>43</v>
      </c>
      <c r="C114" s="53" t="s">
        <v>101</v>
      </c>
      <c r="D114" s="42">
        <f>Berechnungen!C30</f>
        <v>0</v>
      </c>
      <c r="E114" s="42">
        <f>Berechnungen!D30</f>
        <v>0</v>
      </c>
      <c r="F114" s="42">
        <f>Berechnungen!E30</f>
        <v>0</v>
      </c>
      <c r="G114" s="42">
        <f>Berechnungen!F30</f>
        <v>0</v>
      </c>
      <c r="H114" s="42">
        <f>SUM(Jahreswertung!K114)</f>
        <v>0</v>
      </c>
      <c r="I114" s="47">
        <f>SUM('08.10.2013'!H114+'02.01.2014'!H114+'25.02.2014'!H114+'25.03.2014'!H114+5!H114+6!H114)</f>
        <v>0</v>
      </c>
      <c r="J114" s="44">
        <f>SUM('08.10.2013'!F114+'02.01.2014'!F114+'25.02.2014'!F114+'25.03.2014'!F114+5!F114+6!F114)</f>
        <v>0</v>
      </c>
      <c r="K114" s="47">
        <f>SUM('08.10.2013'!J114+'02.01.2014'!J114+'25.02.2014'!J114+'25.03.2014'!J114+5!J114+6!J114)</f>
        <v>0</v>
      </c>
      <c r="L114" s="45" t="e">
        <f t="shared" si="1"/>
        <v>#DIV/0!</v>
      </c>
    </row>
    <row r="115" spans="2:12" s="24" customFormat="1" ht="25.5" customHeight="1">
      <c r="B115" s="41" t="s">
        <v>44</v>
      </c>
      <c r="C115" s="53" t="s">
        <v>102</v>
      </c>
      <c r="D115" s="42">
        <f>Berechnungen!C31</f>
        <v>0</v>
      </c>
      <c r="E115" s="42">
        <f>Berechnungen!D31</f>
        <v>0</v>
      </c>
      <c r="F115" s="42">
        <f>Berechnungen!E31</f>
        <v>0</v>
      </c>
      <c r="G115" s="42">
        <f>Berechnungen!F31</f>
        <v>0</v>
      </c>
      <c r="H115" s="42">
        <f>SUM(Jahreswertung!K115)</f>
        <v>0</v>
      </c>
      <c r="I115" s="47">
        <f>SUM('08.10.2013'!H115+'02.01.2014'!H115+'25.02.2014'!H115+'25.03.2014'!H115+5!H115+6!H115)</f>
        <v>0</v>
      </c>
      <c r="J115" s="44">
        <f>SUM('08.10.2013'!F115+'02.01.2014'!F115+'25.02.2014'!F115+'25.03.2014'!F115+5!F115+6!F115)</f>
        <v>0</v>
      </c>
      <c r="K115" s="47">
        <f>SUM('08.10.2013'!J115+'02.01.2014'!J115+'25.02.2014'!J115+'25.03.2014'!J115+5!J115+6!J115)</f>
        <v>0</v>
      </c>
      <c r="L115" s="45" t="e">
        <f t="shared" si="1"/>
        <v>#DIV/0!</v>
      </c>
    </row>
    <row r="116" spans="2:12" s="24" customFormat="1" ht="25.5" customHeight="1">
      <c r="B116" s="41" t="s">
        <v>45</v>
      </c>
      <c r="C116" s="53" t="s">
        <v>103</v>
      </c>
      <c r="D116" s="42">
        <f>Berechnungen!C32</f>
        <v>0</v>
      </c>
      <c r="E116" s="42">
        <f>Berechnungen!D32</f>
        <v>0</v>
      </c>
      <c r="F116" s="42">
        <f>Berechnungen!E32</f>
        <v>0</v>
      </c>
      <c r="G116" s="42">
        <f>Berechnungen!F32</f>
        <v>0</v>
      </c>
      <c r="H116" s="42">
        <f>SUM(Jahreswertung!K116)</f>
        <v>0</v>
      </c>
      <c r="I116" s="47">
        <f>SUM('08.10.2013'!H116+'02.01.2014'!H116+'25.02.2014'!H116+'25.03.2014'!H116+5!H116+6!H116)</f>
        <v>0</v>
      </c>
      <c r="J116" s="44">
        <f>SUM('08.10.2013'!F116+'02.01.2014'!F116+'25.02.2014'!F116+'25.03.2014'!F116+5!F116+6!F116)</f>
        <v>0</v>
      </c>
      <c r="K116" s="47">
        <f>SUM('08.10.2013'!J116+'02.01.2014'!J116+'25.02.2014'!J116+'25.03.2014'!J116+5!J116+6!J116)</f>
        <v>0</v>
      </c>
      <c r="L116" s="45" t="e">
        <f t="shared" si="1"/>
        <v>#DIV/0!</v>
      </c>
    </row>
    <row r="117" spans="2:12" s="24" customFormat="1" ht="25.5" customHeight="1">
      <c r="B117" s="41" t="s">
        <v>46</v>
      </c>
      <c r="C117" s="53" t="s">
        <v>104</v>
      </c>
      <c r="D117" s="42">
        <f>Berechnungen!C33</f>
        <v>0</v>
      </c>
      <c r="E117" s="42">
        <f>Berechnungen!D33</f>
        <v>0</v>
      </c>
      <c r="F117" s="42">
        <f>Berechnungen!E33</f>
        <v>0</v>
      </c>
      <c r="G117" s="42">
        <f>Berechnungen!F33</f>
        <v>0</v>
      </c>
      <c r="H117" s="42">
        <f>SUM(Jahreswertung!K117)</f>
        <v>0</v>
      </c>
      <c r="I117" s="47">
        <f>SUM('08.10.2013'!H117+'02.01.2014'!H117+'25.02.2014'!H117+'25.03.2014'!H117+5!H117+6!H117)</f>
        <v>0</v>
      </c>
      <c r="J117" s="44">
        <f>SUM('08.10.2013'!F117+'02.01.2014'!F117+'25.02.2014'!F117+'25.03.2014'!F117+5!F117+6!F117)</f>
        <v>0</v>
      </c>
      <c r="K117" s="47">
        <f>SUM('08.10.2013'!J117+'02.01.2014'!J117+'25.02.2014'!J117+'25.03.2014'!J117+5!J117+6!J117)</f>
        <v>0</v>
      </c>
      <c r="L117" s="45" t="e">
        <f t="shared" si="1"/>
        <v>#DIV/0!</v>
      </c>
    </row>
    <row r="118" spans="2:12" s="24" customFormat="1" ht="25.5" customHeight="1">
      <c r="B118" s="41" t="s">
        <v>47</v>
      </c>
      <c r="C118" s="53" t="s">
        <v>84</v>
      </c>
      <c r="D118" s="42">
        <f>Berechnungen!C34</f>
        <v>0</v>
      </c>
      <c r="E118" s="42">
        <f>Berechnungen!D34</f>
        <v>0</v>
      </c>
      <c r="F118" s="42">
        <f>Berechnungen!E34</f>
        <v>0</v>
      </c>
      <c r="G118" s="42">
        <f>Berechnungen!F34</f>
        <v>0</v>
      </c>
      <c r="H118" s="42">
        <f>SUM(Jahreswertung!K118)</f>
        <v>0</v>
      </c>
      <c r="I118" s="47">
        <f>SUM('08.10.2013'!H118+'02.01.2014'!H118+'25.02.2014'!H118+'25.03.2014'!H118+5!H118+6!H118)</f>
        <v>0</v>
      </c>
      <c r="J118" s="44">
        <f>SUM('08.10.2013'!F118+'02.01.2014'!F118+'25.02.2014'!F118+'25.03.2014'!F118+5!F118+6!F118)</f>
        <v>0</v>
      </c>
      <c r="K118" s="47">
        <f>SUM('08.10.2013'!J118+'02.01.2014'!J118+'25.02.2014'!J118+'25.03.2014'!J118+5!J118+6!J118)</f>
        <v>0</v>
      </c>
      <c r="L118" s="45" t="e">
        <f t="shared" si="1"/>
        <v>#DIV/0!</v>
      </c>
    </row>
    <row r="119" spans="2:12" s="24" customFormat="1" ht="25.5" customHeight="1">
      <c r="B119" s="41" t="s">
        <v>48</v>
      </c>
      <c r="C119" s="53" t="s">
        <v>85</v>
      </c>
      <c r="D119" s="42">
        <f>Berechnungen!C35</f>
        <v>0</v>
      </c>
      <c r="E119" s="42">
        <f>Berechnungen!D35</f>
        <v>0</v>
      </c>
      <c r="F119" s="42">
        <f>Berechnungen!E35</f>
        <v>0</v>
      </c>
      <c r="G119" s="42">
        <f>Berechnungen!F35</f>
        <v>0</v>
      </c>
      <c r="H119" s="42">
        <f>SUM(Jahreswertung!K119)</f>
        <v>0</v>
      </c>
      <c r="I119" s="47">
        <f>SUM('08.10.2013'!H119+'02.01.2014'!H119+'25.02.2014'!H119+'25.03.2014'!H119+5!H119+6!H119)</f>
        <v>0</v>
      </c>
      <c r="J119" s="44">
        <f>SUM('08.10.2013'!F119+'02.01.2014'!F119+'25.02.2014'!F119+'25.03.2014'!F119+5!F119+6!F119)</f>
        <v>0</v>
      </c>
      <c r="K119" s="47">
        <f>SUM('08.10.2013'!J119+'02.01.2014'!J119+'25.02.2014'!J119+'25.03.2014'!J119+5!J119+6!J119)</f>
        <v>0</v>
      </c>
      <c r="L119" s="45" t="e">
        <f t="shared" si="1"/>
        <v>#DIV/0!</v>
      </c>
    </row>
    <row r="120" spans="2:12" s="24" customFormat="1" ht="25.5" customHeight="1">
      <c r="B120" s="41" t="s">
        <v>49</v>
      </c>
      <c r="C120" s="53" t="s">
        <v>86</v>
      </c>
      <c r="D120" s="42">
        <f>Berechnungen!C36</f>
        <v>0</v>
      </c>
      <c r="E120" s="42">
        <f>Berechnungen!D36</f>
        <v>0</v>
      </c>
      <c r="F120" s="42">
        <f>Berechnungen!E36</f>
        <v>0</v>
      </c>
      <c r="G120" s="42">
        <f>Berechnungen!F36</f>
        <v>0</v>
      </c>
      <c r="H120" s="42">
        <f>SUM(Jahreswertung!K120)</f>
        <v>0</v>
      </c>
      <c r="I120" s="47">
        <f>SUM('08.10.2013'!H120+'02.01.2014'!H120+'25.02.2014'!H120+'25.03.2014'!H120+5!H120+6!H120)</f>
        <v>0</v>
      </c>
      <c r="J120" s="44">
        <f>SUM('08.10.2013'!F120+'02.01.2014'!F120+'25.02.2014'!F120+'25.03.2014'!F120+5!F120+6!F120)</f>
        <v>0</v>
      </c>
      <c r="K120" s="47">
        <f>SUM('08.10.2013'!J120+'02.01.2014'!J120+'25.02.2014'!J120+'25.03.2014'!J120+5!J120+6!J120)</f>
        <v>0</v>
      </c>
      <c r="L120" s="45" t="e">
        <f t="shared" si="1"/>
        <v>#DIV/0!</v>
      </c>
    </row>
    <row r="121" spans="2:12" s="24" customFormat="1" ht="25.5" customHeight="1">
      <c r="B121" s="41" t="s">
        <v>50</v>
      </c>
      <c r="C121" s="53" t="s">
        <v>87</v>
      </c>
      <c r="D121" s="42">
        <f>Berechnungen!C37</f>
        <v>0</v>
      </c>
      <c r="E121" s="42">
        <f>Berechnungen!D37</f>
        <v>0</v>
      </c>
      <c r="F121" s="42">
        <f>Berechnungen!E37</f>
        <v>0</v>
      </c>
      <c r="G121" s="42">
        <f>Berechnungen!F37</f>
        <v>0</v>
      </c>
      <c r="H121" s="42">
        <f>SUM(Jahreswertung!K121)</f>
        <v>0</v>
      </c>
      <c r="I121" s="47">
        <f>SUM('08.10.2013'!H121+'02.01.2014'!H121+'25.02.2014'!H121+'25.03.2014'!H121+5!H121+6!H121)</f>
        <v>0</v>
      </c>
      <c r="J121" s="44">
        <f>SUM('08.10.2013'!F121+'02.01.2014'!F121+'25.02.2014'!F121+'25.03.2014'!F121+5!F121+6!F121)</f>
        <v>0</v>
      </c>
      <c r="K121" s="47">
        <f>SUM('08.10.2013'!J121+'02.01.2014'!J121+'25.02.2014'!J121+'25.03.2014'!J121+5!J121+6!J121)</f>
        <v>0</v>
      </c>
      <c r="L121" s="45" t="e">
        <f t="shared" si="1"/>
        <v>#DIV/0!</v>
      </c>
    </row>
    <row r="122" spans="2:12" s="24" customFormat="1" ht="25.5" customHeight="1">
      <c r="B122" s="41" t="s">
        <v>51</v>
      </c>
      <c r="C122" s="53" t="s">
        <v>82</v>
      </c>
      <c r="D122" s="42">
        <f>Berechnungen!C38</f>
        <v>0</v>
      </c>
      <c r="E122" s="42">
        <f>Berechnungen!D38</f>
        <v>0</v>
      </c>
      <c r="F122" s="42">
        <f>Berechnungen!E38</f>
        <v>0</v>
      </c>
      <c r="G122" s="42">
        <f>Berechnungen!F38</f>
        <v>0</v>
      </c>
      <c r="H122" s="42">
        <f>SUM(Jahreswertung!K122)</f>
        <v>0</v>
      </c>
      <c r="I122" s="47">
        <f>SUM('08.10.2013'!H122+'02.01.2014'!H122+'25.02.2014'!H122+'25.03.2014'!H122+5!H122+6!H122)</f>
        <v>0</v>
      </c>
      <c r="J122" s="44">
        <f>SUM('08.10.2013'!F122+'02.01.2014'!F122+'25.02.2014'!F122+'25.03.2014'!F122+5!F122+6!F122)</f>
        <v>0</v>
      </c>
      <c r="K122" s="47">
        <f>SUM('08.10.2013'!J122+'02.01.2014'!J122+'25.02.2014'!J122+'25.03.2014'!J122+5!J122+6!J122)</f>
        <v>0</v>
      </c>
      <c r="L122" s="45" t="e">
        <f t="shared" si="1"/>
        <v>#DIV/0!</v>
      </c>
    </row>
    <row r="123" spans="2:12" s="24" customFormat="1" ht="25.5" customHeight="1">
      <c r="B123" s="41" t="s">
        <v>52</v>
      </c>
      <c r="C123" s="53" t="s">
        <v>90</v>
      </c>
      <c r="D123" s="42">
        <f>Berechnungen!C39</f>
        <v>0</v>
      </c>
      <c r="E123" s="42">
        <f>Berechnungen!D39</f>
        <v>0</v>
      </c>
      <c r="F123" s="42">
        <f>Berechnungen!E39</f>
        <v>0</v>
      </c>
      <c r="G123" s="42">
        <f>Berechnungen!F39</f>
        <v>0</v>
      </c>
      <c r="H123" s="42">
        <f>SUM(Jahreswertung!K123)</f>
        <v>0</v>
      </c>
      <c r="I123" s="47">
        <f>SUM('08.10.2013'!H123+'02.01.2014'!H123+'25.02.2014'!H123+'25.03.2014'!H123+5!H123+6!H123)</f>
        <v>0</v>
      </c>
      <c r="J123" s="44">
        <f>SUM('08.10.2013'!F123+'02.01.2014'!F123+'25.02.2014'!F123+'25.03.2014'!F123+5!F123+6!F123)</f>
        <v>0</v>
      </c>
      <c r="K123" s="47">
        <f>SUM('08.10.2013'!J123+'02.01.2014'!J123+'25.02.2014'!J123+'25.03.2014'!J123+5!J123+6!J123)</f>
        <v>0</v>
      </c>
      <c r="L123" s="45" t="e">
        <f t="shared" si="1"/>
        <v>#DIV/0!</v>
      </c>
    </row>
    <row r="124" spans="2:12" s="24" customFormat="1" ht="25.5" customHeight="1">
      <c r="B124" s="41" t="s">
        <v>53</v>
      </c>
      <c r="C124" s="53" t="s">
        <v>79</v>
      </c>
      <c r="D124" s="42">
        <f>Berechnungen!C40</f>
        <v>0</v>
      </c>
      <c r="E124" s="42">
        <f>Berechnungen!D40</f>
        <v>0</v>
      </c>
      <c r="F124" s="42">
        <f>Berechnungen!E40</f>
        <v>0</v>
      </c>
      <c r="G124" s="42">
        <f>Berechnungen!F40</f>
        <v>0</v>
      </c>
      <c r="H124" s="42">
        <f>SUM(Jahreswertung!K124)</f>
        <v>0</v>
      </c>
      <c r="I124" s="47">
        <f>SUM('08.10.2013'!H124+'02.01.2014'!H124+'25.02.2014'!H124+'25.03.2014'!H124+5!H124+6!H124)</f>
        <v>0</v>
      </c>
      <c r="J124" s="44">
        <f>SUM('08.10.2013'!F124+'02.01.2014'!F124+'25.02.2014'!F124+'25.03.2014'!F124+5!F124+6!F124)</f>
        <v>0</v>
      </c>
      <c r="K124" s="47">
        <f>SUM('08.10.2013'!J124+'02.01.2014'!J124+'25.02.2014'!J124+'25.03.2014'!J124+5!J124+6!J124)</f>
        <v>0</v>
      </c>
      <c r="L124" s="45" t="e">
        <f t="shared" si="1"/>
        <v>#DIV/0!</v>
      </c>
    </row>
    <row r="125" spans="2:12" s="24" customFormat="1" ht="25.5" customHeight="1">
      <c r="B125" s="41" t="s">
        <v>54</v>
      </c>
      <c r="C125" s="53" t="s">
        <v>10</v>
      </c>
      <c r="D125" s="42">
        <f>Berechnungen!C41</f>
        <v>0</v>
      </c>
      <c r="E125" s="42">
        <f>Berechnungen!D41</f>
        <v>0</v>
      </c>
      <c r="F125" s="42">
        <f>Berechnungen!E41</f>
        <v>0</v>
      </c>
      <c r="G125" s="42">
        <f>Berechnungen!F41</f>
        <v>0</v>
      </c>
      <c r="H125" s="42">
        <f>SUM(Jahreswertung!K125)</f>
        <v>0</v>
      </c>
      <c r="I125" s="47">
        <f>SUM('08.10.2013'!H125+'02.01.2014'!H125+'25.02.2014'!H125+'25.03.2014'!H125+5!H125+6!H125)</f>
        <v>0</v>
      </c>
      <c r="J125" s="44">
        <f>SUM('08.10.2013'!F125+'02.01.2014'!F125+'25.02.2014'!F125+'25.03.2014'!F125+5!F125+6!F125)</f>
        <v>0</v>
      </c>
      <c r="K125" s="47">
        <f>SUM('08.10.2013'!J125+'02.01.2014'!J125+'25.02.2014'!J125+'25.03.2014'!J125+5!J125+6!J125)</f>
        <v>0</v>
      </c>
      <c r="L125" s="45" t="e">
        <f t="shared" si="1"/>
        <v>#DIV/0!</v>
      </c>
    </row>
    <row r="126" spans="2:12" s="24" customFormat="1" ht="25.5" customHeight="1">
      <c r="B126" s="41" t="s">
        <v>55</v>
      </c>
      <c r="C126" s="53" t="s">
        <v>6</v>
      </c>
      <c r="D126" s="42">
        <f>Berechnungen!C42</f>
        <v>0</v>
      </c>
      <c r="E126" s="42">
        <f>Berechnungen!D42</f>
        <v>0</v>
      </c>
      <c r="F126" s="42">
        <f>Berechnungen!E42</f>
        <v>0</v>
      </c>
      <c r="G126" s="42">
        <f>Berechnungen!F42</f>
        <v>0</v>
      </c>
      <c r="H126" s="42">
        <f>SUM(Jahreswertung!K126)</f>
        <v>0</v>
      </c>
      <c r="I126" s="47">
        <f>SUM('08.10.2013'!H126+'02.01.2014'!H126+'25.02.2014'!H126+'25.03.2014'!H126+5!H126+6!H126)</f>
        <v>0</v>
      </c>
      <c r="J126" s="44">
        <f>SUM('08.10.2013'!F126+'02.01.2014'!F126+'25.02.2014'!F126+'25.03.2014'!F126+5!F126+6!F126)</f>
        <v>0</v>
      </c>
      <c r="K126" s="47">
        <f>SUM('08.10.2013'!J126+'02.01.2014'!J126+'25.02.2014'!J126+'25.03.2014'!J126+5!J126+6!J126)</f>
        <v>0</v>
      </c>
      <c r="L126" s="45" t="e">
        <f t="shared" si="1"/>
        <v>#DIV/0!</v>
      </c>
    </row>
    <row r="127" spans="2:12" s="24" customFormat="1" ht="25.5" customHeight="1">
      <c r="B127" s="41" t="s">
        <v>56</v>
      </c>
      <c r="C127" s="53" t="s">
        <v>7</v>
      </c>
      <c r="D127" s="42">
        <f>Berechnungen!C43</f>
        <v>0</v>
      </c>
      <c r="E127" s="42">
        <f>Berechnungen!D43</f>
        <v>0</v>
      </c>
      <c r="F127" s="42">
        <f>Berechnungen!E43</f>
        <v>0</v>
      </c>
      <c r="G127" s="42">
        <f>Berechnungen!F43</f>
        <v>0</v>
      </c>
      <c r="H127" s="42">
        <f>SUM(Jahreswertung!K127)</f>
        <v>0</v>
      </c>
      <c r="I127" s="47">
        <f>SUM('08.10.2013'!H127+'02.01.2014'!H127+'25.02.2014'!H127+'25.03.2014'!H127+5!H127+6!H127)</f>
        <v>0</v>
      </c>
      <c r="J127" s="44">
        <f>SUM('08.10.2013'!F127+'02.01.2014'!F127+'25.02.2014'!F127+'25.03.2014'!F127+5!F127+6!F127)</f>
        <v>0</v>
      </c>
      <c r="K127" s="47">
        <f>SUM('08.10.2013'!J127+'02.01.2014'!J127+'25.02.2014'!J127+'25.03.2014'!J127+5!J127+6!J127)</f>
        <v>0</v>
      </c>
      <c r="L127" s="45" t="e">
        <f t="shared" si="1"/>
        <v>#DIV/0!</v>
      </c>
    </row>
    <row r="128" spans="2:12" s="24" customFormat="1" ht="25.5" customHeight="1">
      <c r="B128" s="41" t="s">
        <v>57</v>
      </c>
      <c r="C128" s="53" t="s">
        <v>105</v>
      </c>
      <c r="D128" s="42">
        <f>Berechnungen!C44</f>
        <v>0</v>
      </c>
      <c r="E128" s="42">
        <f>Berechnungen!D44</f>
        <v>0</v>
      </c>
      <c r="F128" s="42">
        <f>Berechnungen!E44</f>
        <v>0</v>
      </c>
      <c r="G128" s="42">
        <f>Berechnungen!F44</f>
        <v>0</v>
      </c>
      <c r="H128" s="42">
        <f>SUM(Jahreswertung!K128)</f>
        <v>0</v>
      </c>
      <c r="I128" s="47">
        <f>SUM('08.10.2013'!H128+'02.01.2014'!H128+'25.02.2014'!H128+'25.03.2014'!H128+5!H128+6!H128)</f>
        <v>0</v>
      </c>
      <c r="J128" s="44">
        <f>SUM('08.10.2013'!F128+'02.01.2014'!F128+'25.02.2014'!F128+'25.03.2014'!F128+5!F128+6!F128)</f>
        <v>0</v>
      </c>
      <c r="K128" s="47">
        <f>SUM('08.10.2013'!J128+'02.01.2014'!J128+'25.02.2014'!J128+'25.03.2014'!J128+5!J128+6!J128)</f>
        <v>0</v>
      </c>
      <c r="L128" s="45" t="e">
        <f t="shared" si="1"/>
        <v>#DIV/0!</v>
      </c>
    </row>
    <row r="129" spans="2:12" ht="26.25">
      <c r="B129" s="41" t="s">
        <v>58</v>
      </c>
      <c r="C129" s="53">
        <v>43</v>
      </c>
      <c r="D129" s="42">
        <f>Berechnungen!C45</f>
        <v>0</v>
      </c>
      <c r="E129" s="42">
        <f>Berechnungen!D45</f>
        <v>0</v>
      </c>
      <c r="F129" s="42">
        <f>Berechnungen!E45</f>
        <v>0</v>
      </c>
      <c r="G129" s="42">
        <f>Berechnungen!F45</f>
        <v>0</v>
      </c>
      <c r="H129" s="42">
        <f>SUM(Jahreswertung!K129)</f>
        <v>0</v>
      </c>
      <c r="I129" s="47">
        <f>SUM('08.10.2013'!H129+'02.01.2014'!H129+'25.02.2014'!H129+'25.03.2014'!H129+5!H129+6!H129)</f>
        <v>0</v>
      </c>
      <c r="J129" s="44">
        <f>SUM('08.10.2013'!F129+'02.01.2014'!F129+'25.02.2014'!F129+'25.03.2014'!F129+5!F129+6!F129)</f>
        <v>0</v>
      </c>
      <c r="K129" s="47">
        <f>SUM('08.10.2013'!J129+'02.01.2014'!J129+'25.02.2014'!J129+'25.03.2014'!J129+5!J129+6!J129)</f>
        <v>0</v>
      </c>
      <c r="L129" s="45" t="e">
        <f t="shared" si="1"/>
        <v>#DIV/0!</v>
      </c>
    </row>
    <row r="130" spans="2:12" ht="26.25">
      <c r="B130" s="41" t="s">
        <v>59</v>
      </c>
      <c r="C130" s="53" t="s">
        <v>106</v>
      </c>
      <c r="D130" s="42">
        <f>Berechnungen!C46</f>
        <v>0</v>
      </c>
      <c r="E130" s="42">
        <f>Berechnungen!D46</f>
        <v>0</v>
      </c>
      <c r="F130" s="42">
        <f>Berechnungen!E46</f>
        <v>0</v>
      </c>
      <c r="G130" s="42">
        <f>Berechnungen!F46</f>
        <v>0</v>
      </c>
      <c r="H130" s="42">
        <f>SUM(Jahreswertung!K130)</f>
        <v>0</v>
      </c>
      <c r="I130" s="47">
        <f>SUM('08.10.2013'!H130+'02.01.2014'!H130+'25.02.2014'!H130+'25.03.2014'!H130+5!H130+6!H130)</f>
        <v>0</v>
      </c>
      <c r="J130" s="44">
        <f>SUM('08.10.2013'!F130+'02.01.2014'!F130+'25.02.2014'!F130+'25.03.2014'!F130+5!F130+6!F130)</f>
        <v>0</v>
      </c>
      <c r="K130" s="47">
        <f>SUM('08.10.2013'!J130+'02.01.2014'!J130+'25.02.2014'!J130+'25.03.2014'!J130+5!J130+6!J130)</f>
        <v>0</v>
      </c>
      <c r="L130" s="45" t="e">
        <f t="shared" si="1"/>
        <v>#DIV/0!</v>
      </c>
    </row>
    <row r="131" spans="2:12" s="24" customFormat="1" ht="25.5" customHeight="1">
      <c r="B131" s="41" t="s">
        <v>60</v>
      </c>
      <c r="C131" s="53" t="s">
        <v>9</v>
      </c>
      <c r="D131" s="42">
        <f>Berechnungen!C47</f>
        <v>0</v>
      </c>
      <c r="E131" s="42">
        <f>Berechnungen!D47</f>
        <v>0</v>
      </c>
      <c r="F131" s="42">
        <f>Berechnungen!E47</f>
        <v>0</v>
      </c>
      <c r="G131" s="42">
        <f>Berechnungen!F47</f>
        <v>0</v>
      </c>
      <c r="H131" s="42">
        <f>SUM(Jahreswertung!K131)</f>
        <v>0</v>
      </c>
      <c r="I131" s="47">
        <f>SUM('08.10.2013'!H131+'02.01.2014'!H131+'25.02.2014'!H131+'25.03.2014'!H131+5!H131+6!H131)</f>
        <v>0</v>
      </c>
      <c r="J131" s="44">
        <f>SUM('08.10.2013'!F131+'02.01.2014'!F131+'25.02.2014'!F131+'25.03.2014'!F131+5!F131+6!F131)</f>
        <v>0</v>
      </c>
      <c r="K131" s="47">
        <f>SUM('08.10.2013'!J131+'02.01.2014'!J131+'25.02.2014'!J131+'25.03.2014'!J131+5!J131+6!J131)</f>
        <v>0</v>
      </c>
      <c r="L131" s="45" t="e">
        <f t="shared" si="1"/>
        <v>#DIV/0!</v>
      </c>
    </row>
    <row r="132" spans="2:12" ht="26.25">
      <c r="B132" s="41" t="s">
        <v>61</v>
      </c>
      <c r="C132" s="53">
        <v>46</v>
      </c>
      <c r="D132" s="42">
        <f>Berechnungen!C48</f>
        <v>0</v>
      </c>
      <c r="E132" s="42">
        <f>Berechnungen!D48</f>
        <v>0</v>
      </c>
      <c r="F132" s="42">
        <f>Berechnungen!E48</f>
        <v>0</v>
      </c>
      <c r="G132" s="42">
        <f>Berechnungen!F48</f>
        <v>0</v>
      </c>
      <c r="H132" s="42">
        <f>SUM(Jahreswertung!K132)</f>
        <v>0</v>
      </c>
      <c r="I132" s="47">
        <f>SUM('08.10.2013'!H132+'02.01.2014'!H132+'25.02.2014'!H132+'25.03.2014'!H132+5!H132+6!H132)</f>
        <v>0</v>
      </c>
      <c r="J132" s="44">
        <f>SUM('08.10.2013'!F132+'02.01.2014'!F132+'25.02.2014'!F132+'25.03.2014'!F132+5!F132+6!F132)</f>
        <v>0</v>
      </c>
      <c r="K132" s="47">
        <f>SUM('08.10.2013'!J132+'02.01.2014'!J132+'25.02.2014'!J132+'25.03.2014'!J132+5!J132+6!J132)</f>
        <v>0</v>
      </c>
      <c r="L132" s="45" t="e">
        <f t="shared" si="1"/>
        <v>#DIV/0!</v>
      </c>
    </row>
    <row r="133" spans="2:12" ht="26.25">
      <c r="B133" s="41" t="s">
        <v>62</v>
      </c>
      <c r="C133" s="53">
        <v>47</v>
      </c>
      <c r="D133" s="42">
        <f>Berechnungen!C49</f>
        <v>0</v>
      </c>
      <c r="E133" s="42">
        <f>Berechnungen!D49</f>
        <v>0</v>
      </c>
      <c r="F133" s="42">
        <f>Berechnungen!E49</f>
        <v>0</v>
      </c>
      <c r="G133" s="42">
        <f>Berechnungen!F49</f>
        <v>0</v>
      </c>
      <c r="H133" s="42">
        <f>SUM(Jahreswertung!K133)</f>
        <v>0</v>
      </c>
      <c r="I133" s="47">
        <f>SUM('08.10.2013'!H133+'02.01.2014'!H133+'25.02.2014'!H133+'25.03.2014'!H133+5!H133+6!H133)</f>
        <v>0</v>
      </c>
      <c r="J133" s="44">
        <f>SUM('08.10.2013'!F133+'02.01.2014'!F133+'25.02.2014'!F133+'25.03.2014'!F133+5!F133+6!F133)</f>
        <v>0</v>
      </c>
      <c r="K133" s="47">
        <f>SUM('08.10.2013'!J133+'02.01.2014'!J133+'25.02.2014'!J133+'25.03.2014'!J133+5!J133+6!J133)</f>
        <v>0</v>
      </c>
      <c r="L133" s="45" t="e">
        <f t="shared" si="1"/>
        <v>#DIV/0!</v>
      </c>
    </row>
    <row r="134" spans="2:12" ht="26.25">
      <c r="B134" s="41" t="s">
        <v>63</v>
      </c>
      <c r="C134" s="53">
        <v>48</v>
      </c>
      <c r="D134" s="42">
        <f>Berechnungen!C50</f>
        <v>0</v>
      </c>
      <c r="E134" s="42">
        <f>Berechnungen!D50</f>
        <v>0</v>
      </c>
      <c r="F134" s="42">
        <f>Berechnungen!E50</f>
        <v>0</v>
      </c>
      <c r="G134" s="42">
        <f>Berechnungen!F50</f>
        <v>0</v>
      </c>
      <c r="H134" s="42">
        <f>SUM(Jahreswertung!K134)</f>
        <v>0</v>
      </c>
      <c r="I134" s="47">
        <f>SUM('08.10.2013'!H134+'02.01.2014'!H134+'25.02.2014'!H134+'25.03.2014'!H134+5!H134+6!H134)</f>
        <v>0</v>
      </c>
      <c r="J134" s="44">
        <f>SUM('08.10.2013'!F134+'02.01.2014'!F134+'25.02.2014'!F134+'25.03.2014'!F134+5!F134+6!F134)</f>
        <v>0</v>
      </c>
      <c r="K134" s="47">
        <f>SUM('08.10.2013'!J134+'02.01.2014'!J134+'25.02.2014'!J134+'25.03.2014'!J134+5!J134+6!J134)</f>
        <v>0</v>
      </c>
      <c r="L134" s="45" t="e">
        <f t="shared" si="1"/>
        <v>#DIV/0!</v>
      </c>
    </row>
    <row r="135" spans="2:12" ht="26.25">
      <c r="B135" s="41" t="s">
        <v>64</v>
      </c>
      <c r="C135" s="53">
        <v>49</v>
      </c>
      <c r="D135" s="42">
        <f>Berechnungen!C51</f>
        <v>0</v>
      </c>
      <c r="E135" s="42">
        <f>Berechnungen!D51</f>
        <v>0</v>
      </c>
      <c r="F135" s="42">
        <f>Berechnungen!E51</f>
        <v>0</v>
      </c>
      <c r="G135" s="42">
        <f>Berechnungen!F51</f>
        <v>0</v>
      </c>
      <c r="H135" s="42">
        <f>SUM(Jahreswertung!K135)</f>
        <v>0</v>
      </c>
      <c r="I135" s="47">
        <f>SUM('08.10.2013'!H135+'02.01.2014'!H135+'25.02.2014'!H135+'25.03.2014'!H135+5!H135+6!H135)</f>
        <v>0</v>
      </c>
      <c r="J135" s="44">
        <f>SUM('08.10.2013'!F135+'02.01.2014'!F135+'25.02.2014'!F135+'25.03.2014'!F135+5!F135+6!F135)</f>
        <v>0</v>
      </c>
      <c r="K135" s="47">
        <f>SUM('08.10.2013'!J135+'02.01.2014'!J135+'25.02.2014'!J135+'25.03.2014'!J135+5!J135+6!J135)</f>
        <v>0</v>
      </c>
      <c r="L135" s="45" t="e">
        <f t="shared" si="1"/>
        <v>#DIV/0!</v>
      </c>
    </row>
    <row r="136" spans="2:12" ht="27" thickBot="1">
      <c r="B136" s="43" t="s">
        <v>65</v>
      </c>
      <c r="C136" s="54">
        <v>50</v>
      </c>
      <c r="D136" s="83">
        <f>Berechnungen!C52</f>
        <v>0</v>
      </c>
      <c r="E136" s="83">
        <f>Berechnungen!D52</f>
        <v>0</v>
      </c>
      <c r="F136" s="83">
        <f>Berechnungen!E52</f>
        <v>0</v>
      </c>
      <c r="G136" s="83">
        <f>Berechnungen!F52</f>
        <v>0</v>
      </c>
      <c r="H136" s="83">
        <f>SUM(Jahreswertung!K136)</f>
        <v>0</v>
      </c>
      <c r="I136" s="84">
        <f>SUM('08.10.2013'!H136+'02.01.2014'!H136+'25.02.2014'!H136+'25.03.2014'!H136+5!H136+6!H136)</f>
        <v>0</v>
      </c>
      <c r="J136" s="85">
        <f>SUM('08.10.2013'!F136+'02.01.2014'!F136+'25.02.2014'!F136+'25.03.2014'!F136+5!F136+6!F136)</f>
        <v>0</v>
      </c>
      <c r="K136" s="84">
        <f>SUM('08.10.2013'!J136+'02.01.2014'!J136+'25.02.2014'!J136+'25.03.2014'!J136+5!J136+6!J136)</f>
        <v>0</v>
      </c>
      <c r="L136" s="46" t="e">
        <f t="shared" si="1"/>
        <v>#DIV/0!</v>
      </c>
    </row>
    <row r="137" ht="26.25">
      <c r="D137" s="7"/>
    </row>
    <row r="138" ht="26.25">
      <c r="D138" s="7"/>
    </row>
    <row r="139" ht="26.25">
      <c r="D139" s="7"/>
    </row>
  </sheetData>
  <sheetProtection/>
  <mergeCells count="1">
    <mergeCell ref="B1:L1"/>
  </mergeCells>
  <printOptions horizontalCentered="1" verticalCentered="1"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4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DDF73F"/>
    <pageSetUpPr fitToPage="1"/>
  </sheetPr>
  <dimension ref="A1:J136"/>
  <sheetViews>
    <sheetView tabSelected="1" zoomScalePageLayoutView="0" workbookViewId="0" topLeftCell="A1">
      <selection activeCell="D24" sqref="D24"/>
    </sheetView>
  </sheetViews>
  <sheetFormatPr defaultColWidth="20.421875" defaultRowHeight="12.75"/>
  <cols>
    <col min="1" max="1" width="1.1484375" style="7" customWidth="1"/>
    <col min="2" max="2" width="11.421875" style="7" bestFit="1" customWidth="1"/>
    <col min="3" max="3" width="26.7109375" style="10" bestFit="1" customWidth="1"/>
    <col min="4" max="4" width="13.8515625" style="7" customWidth="1"/>
    <col min="5" max="5" width="13.8515625" style="10" customWidth="1"/>
    <col min="6" max="6" width="14.57421875" style="7" customWidth="1"/>
    <col min="7" max="7" width="18.57421875" style="23" bestFit="1" customWidth="1"/>
    <col min="8" max="8" width="15.421875" style="7" bestFit="1" customWidth="1"/>
    <col min="9" max="9" width="1.1484375" style="7" customWidth="1"/>
    <col min="10" max="10" width="6.7109375" style="76" customWidth="1"/>
    <col min="11" max="11" width="20.421875" style="7" customWidth="1"/>
    <col min="12" max="12" width="5.8515625" style="7" customWidth="1"/>
    <col min="13" max="13" width="10.421875" style="7" customWidth="1"/>
    <col min="14" max="14" width="9.00390625" style="7" customWidth="1"/>
    <col min="15" max="15" width="9.57421875" style="7" customWidth="1"/>
    <col min="16" max="16" width="10.8515625" style="7" customWidth="1"/>
    <col min="17" max="17" width="5.8515625" style="7" customWidth="1"/>
    <col min="18" max="18" width="11.57421875" style="7" customWidth="1"/>
    <col min="19" max="19" width="12.140625" style="7" customWidth="1"/>
    <col min="20" max="20" width="11.28125" style="7" customWidth="1"/>
    <col min="21" max="16384" width="20.421875" style="7" customWidth="1"/>
  </cols>
  <sheetData>
    <row r="1" spans="1:8" ht="50.25" customHeight="1">
      <c r="A1" s="14"/>
      <c r="B1" s="105" t="s">
        <v>12</v>
      </c>
      <c r="C1" s="105"/>
      <c r="D1" s="105"/>
      <c r="E1" s="105"/>
      <c r="F1" s="105"/>
      <c r="G1" s="105"/>
      <c r="H1" s="105"/>
    </row>
    <row r="2" spans="1:8" ht="68.25" customHeight="1">
      <c r="A2" s="14"/>
      <c r="B2" s="106" t="s">
        <v>115</v>
      </c>
      <c r="C2" s="106"/>
      <c r="D2" s="106"/>
      <c r="E2" s="106"/>
      <c r="F2" s="106"/>
      <c r="G2" s="106"/>
      <c r="H2" s="106"/>
    </row>
    <row r="3" spans="3:7" ht="11.25" customHeight="1">
      <c r="C3" s="7"/>
      <c r="E3" s="7"/>
      <c r="G3" s="7"/>
    </row>
    <row r="4" spans="1:8" ht="32.25" customHeight="1">
      <c r="A4" s="15"/>
      <c r="B4" s="107">
        <f>Jahreswertung!$E$2</f>
        <v>41555</v>
      </c>
      <c r="C4" s="107"/>
      <c r="D4" s="107"/>
      <c r="E4" s="107"/>
      <c r="F4" s="107"/>
      <c r="G4" s="107"/>
      <c r="H4" s="107"/>
    </row>
    <row r="5" spans="1:7" ht="11.25" customHeight="1">
      <c r="A5" s="15"/>
      <c r="C5" s="7"/>
      <c r="E5" s="7"/>
      <c r="G5" s="7"/>
    </row>
    <row r="6" spans="1:10" s="64" customFormat="1" ht="32.25" customHeight="1">
      <c r="A6" s="63"/>
      <c r="B6" s="80" t="s">
        <v>0</v>
      </c>
      <c r="C6" s="81" t="s">
        <v>1</v>
      </c>
      <c r="D6" s="81" t="s">
        <v>13</v>
      </c>
      <c r="E6" s="81" t="s">
        <v>14</v>
      </c>
      <c r="F6" s="82" t="s">
        <v>15</v>
      </c>
      <c r="G6" s="82" t="s">
        <v>116</v>
      </c>
      <c r="H6" s="80" t="s">
        <v>11</v>
      </c>
      <c r="J6" s="77"/>
    </row>
    <row r="7" spans="2:10" s="72" customFormat="1" ht="20.25">
      <c r="B7" s="68" t="s">
        <v>16</v>
      </c>
      <c r="C7" s="67" t="s">
        <v>89</v>
      </c>
      <c r="D7" s="86">
        <v>95.66</v>
      </c>
      <c r="E7" s="86">
        <f>SUM(F7-D7)</f>
        <v>95.57</v>
      </c>
      <c r="F7" s="87">
        <v>191.23</v>
      </c>
      <c r="G7" s="75">
        <f>SUM(F7/12)</f>
        <v>15.935833333333333</v>
      </c>
      <c r="H7" s="69">
        <f>Jahreswertung!E3</f>
        <v>30</v>
      </c>
      <c r="J7" s="78">
        <f>IF(H7=0,0,1)</f>
        <v>1</v>
      </c>
    </row>
    <row r="8" spans="2:10" s="72" customFormat="1" ht="20.25">
      <c r="B8" s="68" t="s">
        <v>17</v>
      </c>
      <c r="C8" s="67" t="s">
        <v>78</v>
      </c>
      <c r="D8" s="9">
        <v>94.49</v>
      </c>
      <c r="E8" s="9">
        <f aca="true" t="shared" si="0" ref="E8:E19">SUM(F8-D8)</f>
        <v>95.35000000000001</v>
      </c>
      <c r="F8" s="74">
        <v>189.84</v>
      </c>
      <c r="G8" s="75">
        <f aca="true" t="shared" si="1" ref="G8:G19">SUM(F8/12)</f>
        <v>15.82</v>
      </c>
      <c r="H8" s="69">
        <f>Jahreswertung!E4</f>
        <v>25</v>
      </c>
      <c r="J8" s="78">
        <f aca="true" t="shared" si="2" ref="J8:J19">IF(H8=0,0,1)</f>
        <v>1</v>
      </c>
    </row>
    <row r="9" spans="2:10" s="11" customFormat="1" ht="20.25">
      <c r="B9" s="68" t="s">
        <v>18</v>
      </c>
      <c r="C9" s="62" t="s">
        <v>107</v>
      </c>
      <c r="D9" s="9">
        <v>94.49</v>
      </c>
      <c r="E9" s="9">
        <f t="shared" si="0"/>
        <v>94.58</v>
      </c>
      <c r="F9" s="74">
        <v>189.07</v>
      </c>
      <c r="G9" s="75">
        <f t="shared" si="1"/>
        <v>15.755833333333333</v>
      </c>
      <c r="H9" s="69">
        <f>Jahreswertung!E5</f>
        <v>22</v>
      </c>
      <c r="I9" s="72"/>
      <c r="J9" s="78">
        <f t="shared" si="2"/>
        <v>1</v>
      </c>
    </row>
    <row r="10" spans="2:10" s="11" customFormat="1" ht="20.25">
      <c r="B10" s="68" t="s">
        <v>19</v>
      </c>
      <c r="C10" s="62" t="s">
        <v>108</v>
      </c>
      <c r="D10" s="9">
        <v>92.61</v>
      </c>
      <c r="E10" s="9">
        <f t="shared" si="0"/>
        <v>93.92999999999999</v>
      </c>
      <c r="F10" s="74">
        <v>186.54</v>
      </c>
      <c r="G10" s="75">
        <f t="shared" si="1"/>
        <v>15.545</v>
      </c>
      <c r="H10" s="69">
        <f>Jahreswertung!E6</f>
        <v>20</v>
      </c>
      <c r="I10" s="72"/>
      <c r="J10" s="78">
        <f t="shared" si="2"/>
        <v>1</v>
      </c>
    </row>
    <row r="11" spans="2:10" s="11" customFormat="1" ht="20.25">
      <c r="B11" s="68" t="s">
        <v>20</v>
      </c>
      <c r="C11" s="62" t="s">
        <v>109</v>
      </c>
      <c r="D11" s="9">
        <v>93.23</v>
      </c>
      <c r="E11" s="9">
        <f t="shared" si="0"/>
        <v>92.32000000000001</v>
      </c>
      <c r="F11" s="74">
        <v>185.55</v>
      </c>
      <c r="G11" s="75">
        <f t="shared" si="1"/>
        <v>15.4625</v>
      </c>
      <c r="H11" s="69">
        <f>Jahreswertung!E7</f>
        <v>18</v>
      </c>
      <c r="I11" s="72"/>
      <c r="J11" s="78">
        <f t="shared" si="2"/>
        <v>1</v>
      </c>
    </row>
    <row r="12" spans="2:10" s="11" customFormat="1" ht="20.25">
      <c r="B12" s="68" t="s">
        <v>20</v>
      </c>
      <c r="C12" s="62" t="s">
        <v>110</v>
      </c>
      <c r="D12" s="9">
        <v>93.21</v>
      </c>
      <c r="E12" s="9">
        <f t="shared" si="0"/>
        <v>92.34000000000002</v>
      </c>
      <c r="F12" s="74">
        <v>185.55</v>
      </c>
      <c r="G12" s="75">
        <f t="shared" si="1"/>
        <v>15.4625</v>
      </c>
      <c r="H12" s="69">
        <f>Jahreswertung!E8</f>
        <v>16</v>
      </c>
      <c r="I12" s="72"/>
      <c r="J12" s="78">
        <f t="shared" si="2"/>
        <v>1</v>
      </c>
    </row>
    <row r="13" spans="2:10" s="72" customFormat="1" ht="20.25">
      <c r="B13" s="68" t="s">
        <v>22</v>
      </c>
      <c r="C13" s="67" t="s">
        <v>83</v>
      </c>
      <c r="D13" s="9">
        <v>92.72</v>
      </c>
      <c r="E13" s="9">
        <f t="shared" si="0"/>
        <v>92.22</v>
      </c>
      <c r="F13" s="74">
        <v>184.94</v>
      </c>
      <c r="G13" s="75">
        <f t="shared" si="1"/>
        <v>15.411666666666667</v>
      </c>
      <c r="H13" s="69">
        <f>Jahreswertung!E9</f>
        <v>14</v>
      </c>
      <c r="J13" s="78">
        <f t="shared" si="2"/>
        <v>1</v>
      </c>
    </row>
    <row r="14" spans="2:10" s="72" customFormat="1" ht="20.25">
      <c r="B14" s="68" t="s">
        <v>23</v>
      </c>
      <c r="C14" s="62" t="s">
        <v>81</v>
      </c>
      <c r="D14" s="9">
        <v>92.27</v>
      </c>
      <c r="E14" s="9">
        <f t="shared" si="0"/>
        <v>92.24</v>
      </c>
      <c r="F14" s="74">
        <v>184.51</v>
      </c>
      <c r="G14" s="75">
        <f t="shared" si="1"/>
        <v>15.375833333333333</v>
      </c>
      <c r="H14" s="69">
        <f>Jahreswertung!E10</f>
        <v>12</v>
      </c>
      <c r="J14" s="78">
        <f t="shared" si="2"/>
        <v>1</v>
      </c>
    </row>
    <row r="15" spans="2:10" s="72" customFormat="1" ht="20.25">
      <c r="B15" s="68" t="s">
        <v>24</v>
      </c>
      <c r="C15" s="62" t="s">
        <v>88</v>
      </c>
      <c r="D15" s="9">
        <v>92.71</v>
      </c>
      <c r="E15" s="9">
        <f t="shared" si="0"/>
        <v>89.17</v>
      </c>
      <c r="F15" s="74">
        <v>181.88</v>
      </c>
      <c r="G15" s="75">
        <f t="shared" si="1"/>
        <v>15.156666666666666</v>
      </c>
      <c r="H15" s="69">
        <f>Jahreswertung!E11</f>
        <v>10</v>
      </c>
      <c r="J15" s="78">
        <f t="shared" si="2"/>
        <v>1</v>
      </c>
    </row>
    <row r="16" spans="2:10" s="11" customFormat="1" ht="20.25">
      <c r="B16" s="68" t="s">
        <v>25</v>
      </c>
      <c r="C16" s="62" t="s">
        <v>111</v>
      </c>
      <c r="D16" s="9">
        <v>89.79</v>
      </c>
      <c r="E16" s="9">
        <f t="shared" si="0"/>
        <v>88.46</v>
      </c>
      <c r="F16" s="74">
        <v>178.25</v>
      </c>
      <c r="G16" s="75">
        <f t="shared" si="1"/>
        <v>14.854166666666666</v>
      </c>
      <c r="H16" s="69">
        <f>Jahreswertung!E12</f>
        <v>8</v>
      </c>
      <c r="I16" s="72"/>
      <c r="J16" s="78">
        <f t="shared" si="2"/>
        <v>1</v>
      </c>
    </row>
    <row r="17" spans="2:10" s="11" customFormat="1" ht="20.25">
      <c r="B17" s="68" t="s">
        <v>26</v>
      </c>
      <c r="C17" s="62" t="s">
        <v>112</v>
      </c>
      <c r="D17" s="9">
        <v>87.42</v>
      </c>
      <c r="E17" s="9">
        <f t="shared" si="0"/>
        <v>85.8</v>
      </c>
      <c r="F17" s="74">
        <v>173.22</v>
      </c>
      <c r="G17" s="75">
        <f t="shared" si="1"/>
        <v>14.435</v>
      </c>
      <c r="H17" s="69">
        <f>Jahreswertung!E13</f>
        <v>6</v>
      </c>
      <c r="I17" s="72"/>
      <c r="J17" s="78">
        <f t="shared" si="2"/>
        <v>1</v>
      </c>
    </row>
    <row r="18" spans="2:10" s="72" customFormat="1" ht="20.25">
      <c r="B18" s="68" t="s">
        <v>27</v>
      </c>
      <c r="C18" s="67" t="s">
        <v>80</v>
      </c>
      <c r="D18" s="9">
        <v>92.38</v>
      </c>
      <c r="E18" s="9">
        <f t="shared" si="0"/>
        <v>77.03999999999999</v>
      </c>
      <c r="F18" s="74">
        <v>169.42</v>
      </c>
      <c r="G18" s="75">
        <f t="shared" si="1"/>
        <v>14.118333333333332</v>
      </c>
      <c r="H18" s="69">
        <f>Jahreswertung!E14</f>
        <v>4</v>
      </c>
      <c r="J18" s="78">
        <f t="shared" si="2"/>
        <v>1</v>
      </c>
    </row>
    <row r="19" spans="2:10" s="11" customFormat="1" ht="20.25">
      <c r="B19" s="68" t="s">
        <v>28</v>
      </c>
      <c r="C19" s="62" t="s">
        <v>119</v>
      </c>
      <c r="D19" s="9">
        <v>79.95</v>
      </c>
      <c r="E19" s="9">
        <f t="shared" si="0"/>
        <v>82.21999999999998</v>
      </c>
      <c r="F19" s="74">
        <v>162.17</v>
      </c>
      <c r="G19" s="75">
        <f t="shared" si="1"/>
        <v>13.514166666666666</v>
      </c>
      <c r="H19" s="69">
        <f>Jahreswertung!E15</f>
        <v>2</v>
      </c>
      <c r="I19" s="72"/>
      <c r="J19" s="78">
        <f t="shared" si="2"/>
        <v>1</v>
      </c>
    </row>
    <row r="20" spans="2:8" ht="26.25">
      <c r="B20" s="102" t="s">
        <v>8</v>
      </c>
      <c r="C20" s="103"/>
      <c r="D20" s="103"/>
      <c r="E20" s="103"/>
      <c r="F20" s="103"/>
      <c r="G20" s="103"/>
      <c r="H20" s="104"/>
    </row>
    <row r="21" ht="27" thickBot="1"/>
    <row r="22" spans="3:5" ht="27" thickBot="1">
      <c r="C22" s="93" t="s">
        <v>89</v>
      </c>
      <c r="D22" s="94">
        <v>14.557</v>
      </c>
      <c r="E22" s="95" t="s">
        <v>118</v>
      </c>
    </row>
    <row r="23" ht="26.25"/>
    <row r="24" ht="26.25"/>
    <row r="25" ht="26.25"/>
    <row r="26" ht="26.25"/>
    <row r="27" ht="26.25"/>
    <row r="28" ht="26.25"/>
    <row r="29" ht="26.25"/>
    <row r="30" ht="26.25"/>
    <row r="31" ht="26.25"/>
    <row r="32" ht="26.25"/>
    <row r="33" ht="26.25"/>
    <row r="34" ht="26.25"/>
    <row r="35" ht="26.25"/>
    <row r="36" ht="26.25"/>
    <row r="37" ht="26.25"/>
    <row r="38" ht="26.25"/>
    <row r="39" ht="26.25"/>
    <row r="40" ht="26.25"/>
    <row r="41" ht="26.25"/>
    <row r="42" ht="26.25"/>
    <row r="43" ht="26.25"/>
    <row r="44" ht="26.25"/>
    <row r="45" ht="26.25"/>
    <row r="46" ht="26.25"/>
    <row r="47" ht="26.25"/>
    <row r="48" ht="26.25"/>
    <row r="49" ht="26.25"/>
    <row r="50" ht="26.25"/>
    <row r="51" ht="26.25"/>
    <row r="52" ht="26.25"/>
    <row r="53" ht="26.25"/>
    <row r="54" ht="26.25"/>
    <row r="55" ht="26.25"/>
    <row r="56" ht="26.25"/>
    <row r="57" s="11" customFormat="1" ht="20.25"/>
    <row r="58" spans="4:10" s="11" customFormat="1" ht="20.25">
      <c r="D58" s="23"/>
      <c r="J58" s="79"/>
    </row>
    <row r="59" spans="3:10" s="11" customFormat="1" ht="20.25">
      <c r="C59" s="23"/>
      <c r="E59" s="23"/>
      <c r="G59" s="23"/>
      <c r="J59" s="79"/>
    </row>
    <row r="60" spans="3:10" s="11" customFormat="1" ht="20.25">
      <c r="C60" s="23"/>
      <c r="E60" s="23"/>
      <c r="G60" s="23"/>
      <c r="J60" s="79"/>
    </row>
    <row r="61" spans="3:10" s="11" customFormat="1" ht="20.25">
      <c r="C61" s="23"/>
      <c r="E61" s="23"/>
      <c r="G61" s="23"/>
      <c r="J61" s="79"/>
    </row>
    <row r="62" spans="3:10" s="11" customFormat="1" ht="20.25">
      <c r="C62" s="23"/>
      <c r="E62" s="23"/>
      <c r="G62" s="23"/>
      <c r="J62" s="79"/>
    </row>
    <row r="63" spans="3:10" s="11" customFormat="1" ht="20.25">
      <c r="C63" s="23"/>
      <c r="E63" s="23"/>
      <c r="G63" s="23"/>
      <c r="J63" s="79"/>
    </row>
    <row r="64" spans="3:10" s="11" customFormat="1" ht="20.25">
      <c r="C64" s="23"/>
      <c r="E64" s="23"/>
      <c r="G64" s="23"/>
      <c r="J64" s="79"/>
    </row>
    <row r="65" spans="3:10" s="11" customFormat="1" ht="20.25">
      <c r="C65" s="23"/>
      <c r="E65" s="23"/>
      <c r="G65" s="23"/>
      <c r="J65" s="79"/>
    </row>
    <row r="66" spans="3:10" s="11" customFormat="1" ht="20.25">
      <c r="C66" s="23"/>
      <c r="E66" s="23"/>
      <c r="G66" s="23"/>
      <c r="J66" s="79"/>
    </row>
    <row r="67" spans="3:10" s="11" customFormat="1" ht="20.25">
      <c r="C67" s="23"/>
      <c r="E67" s="23"/>
      <c r="G67" s="23"/>
      <c r="J67" s="79"/>
    </row>
    <row r="68" spans="3:10" s="11" customFormat="1" ht="20.25">
      <c r="C68" s="23"/>
      <c r="E68" s="23"/>
      <c r="G68" s="23"/>
      <c r="J68" s="79"/>
    </row>
    <row r="69" spans="3:10" s="11" customFormat="1" ht="20.25">
      <c r="C69" s="23"/>
      <c r="E69" s="23"/>
      <c r="G69" s="23"/>
      <c r="J69" s="79"/>
    </row>
    <row r="70" spans="3:10" s="11" customFormat="1" ht="20.25">
      <c r="C70" s="23"/>
      <c r="E70" s="23"/>
      <c r="G70" s="23"/>
      <c r="J70" s="79"/>
    </row>
    <row r="71" spans="3:10" s="11" customFormat="1" ht="20.25">
      <c r="C71" s="23"/>
      <c r="E71" s="23"/>
      <c r="G71" s="23"/>
      <c r="J71" s="79"/>
    </row>
    <row r="72" spans="4:10" s="11" customFormat="1" ht="20.25">
      <c r="D72" s="23"/>
      <c r="J72" s="79"/>
    </row>
    <row r="73" spans="4:10" s="11" customFormat="1" ht="20.25">
      <c r="D73" s="23"/>
      <c r="J73" s="79"/>
    </row>
    <row r="74" spans="4:10" s="11" customFormat="1" ht="20.25">
      <c r="D74" s="23"/>
      <c r="J74" s="79"/>
    </row>
    <row r="75" spans="4:10" s="11" customFormat="1" ht="20.25">
      <c r="D75" s="23"/>
      <c r="J75" s="79"/>
    </row>
    <row r="76" spans="4:10" s="11" customFormat="1" ht="20.25">
      <c r="D76" s="23"/>
      <c r="J76" s="79"/>
    </row>
    <row r="77" spans="4:10" s="11" customFormat="1" ht="20.25">
      <c r="D77" s="23"/>
      <c r="J77" s="79"/>
    </row>
    <row r="78" spans="4:10" s="11" customFormat="1" ht="20.25">
      <c r="D78" s="23"/>
      <c r="J78" s="79"/>
    </row>
    <row r="79" spans="3:10" s="11" customFormat="1" ht="20.25">
      <c r="C79" s="23"/>
      <c r="E79" s="23"/>
      <c r="J79" s="79"/>
    </row>
    <row r="80" spans="3:10" s="11" customFormat="1" ht="20.25">
      <c r="C80" s="23"/>
      <c r="E80" s="23"/>
      <c r="J80" s="79"/>
    </row>
    <row r="81" spans="3:10" s="11" customFormat="1" ht="20.25">
      <c r="C81" s="23"/>
      <c r="E81" s="23"/>
      <c r="J81" s="79"/>
    </row>
    <row r="82" spans="3:10" s="11" customFormat="1" ht="20.25">
      <c r="C82" s="23"/>
      <c r="E82" s="23"/>
      <c r="J82" s="79"/>
    </row>
    <row r="83" spans="5:7" ht="26.25">
      <c r="E83" s="23"/>
      <c r="G83" s="7"/>
    </row>
    <row r="84" spans="5:7" ht="26.25">
      <c r="E84" s="23"/>
      <c r="G84" s="7"/>
    </row>
    <row r="85" spans="5:7" ht="26.25">
      <c r="E85" s="23"/>
      <c r="G85" s="7"/>
    </row>
    <row r="86" spans="5:7" ht="26.25">
      <c r="E86" s="23"/>
      <c r="G86" s="7"/>
    </row>
    <row r="87" spans="5:7" ht="26.25">
      <c r="E87" s="23"/>
      <c r="G87" s="7"/>
    </row>
    <row r="88" spans="5:7" ht="26.25">
      <c r="E88" s="23"/>
      <c r="G88" s="7"/>
    </row>
    <row r="89" spans="5:7" ht="26.25">
      <c r="E89" s="23"/>
      <c r="G89" s="7"/>
    </row>
    <row r="90" spans="5:7" ht="26.25">
      <c r="E90" s="23"/>
      <c r="G90" s="7"/>
    </row>
    <row r="91" spans="5:7" ht="26.25">
      <c r="E91" s="23"/>
      <c r="G91" s="7"/>
    </row>
    <row r="92" spans="5:7" ht="26.25">
      <c r="E92" s="23"/>
      <c r="G92" s="7"/>
    </row>
    <row r="93" spans="5:7" ht="26.25">
      <c r="E93" s="23"/>
      <c r="G93" s="7"/>
    </row>
    <row r="94" spans="5:7" ht="26.25">
      <c r="E94" s="23"/>
      <c r="G94" s="7"/>
    </row>
    <row r="95" spans="5:7" ht="26.25">
      <c r="E95" s="23"/>
      <c r="G95" s="7"/>
    </row>
    <row r="96" spans="5:7" ht="26.25">
      <c r="E96" s="23"/>
      <c r="G96" s="7"/>
    </row>
    <row r="97" spans="5:7" ht="26.25">
      <c r="E97" s="23"/>
      <c r="G97" s="7"/>
    </row>
    <row r="98" spans="5:7" ht="26.25">
      <c r="E98" s="23"/>
      <c r="G98" s="7"/>
    </row>
    <row r="99" spans="5:7" ht="26.25">
      <c r="E99" s="23"/>
      <c r="G99" s="7"/>
    </row>
    <row r="100" spans="2:10" s="73" customFormat="1" ht="20.25">
      <c r="B100" s="68" t="s">
        <v>29</v>
      </c>
      <c r="C100" s="67" t="s">
        <v>77</v>
      </c>
      <c r="D100" s="9"/>
      <c r="E100" s="9">
        <f aca="true" t="shared" si="3" ref="E100:E136">SUM(F100-D100)</f>
        <v>0</v>
      </c>
      <c r="F100" s="74"/>
      <c r="G100" s="75">
        <f aca="true" t="shared" si="4" ref="G100:G136">SUM(F100/12)</f>
        <v>0</v>
      </c>
      <c r="H100" s="69">
        <f>Jahreswertung!E100</f>
        <v>0</v>
      </c>
      <c r="I100" s="72"/>
      <c r="J100" s="78">
        <f aca="true" t="shared" si="5" ref="J100:J136">IF(H100=0,0,1)</f>
        <v>0</v>
      </c>
    </row>
    <row r="101" spans="2:10" s="72" customFormat="1" ht="20.25">
      <c r="B101" s="68" t="s">
        <v>30</v>
      </c>
      <c r="C101" s="67" t="s">
        <v>4</v>
      </c>
      <c r="D101" s="9"/>
      <c r="E101" s="9">
        <f t="shared" si="3"/>
        <v>0</v>
      </c>
      <c r="F101" s="74"/>
      <c r="G101" s="75">
        <f t="shared" si="4"/>
        <v>0</v>
      </c>
      <c r="H101" s="69">
        <f>Jahreswertung!E101</f>
        <v>0</v>
      </c>
      <c r="J101" s="78">
        <f t="shared" si="5"/>
        <v>0</v>
      </c>
    </row>
    <row r="102" spans="2:10" s="72" customFormat="1" ht="20.25">
      <c r="B102" s="68" t="s">
        <v>31</v>
      </c>
      <c r="C102" s="67" t="s">
        <v>91</v>
      </c>
      <c r="D102" s="9"/>
      <c r="E102" s="9">
        <f t="shared" si="3"/>
        <v>0</v>
      </c>
      <c r="F102" s="74"/>
      <c r="G102" s="75">
        <f t="shared" si="4"/>
        <v>0</v>
      </c>
      <c r="H102" s="69">
        <f>Jahreswertung!E102</f>
        <v>0</v>
      </c>
      <c r="J102" s="78">
        <f t="shared" si="5"/>
        <v>0</v>
      </c>
    </row>
    <row r="103" spans="2:10" s="72" customFormat="1" ht="20.25">
      <c r="B103" s="68" t="s">
        <v>32</v>
      </c>
      <c r="C103" s="67" t="s">
        <v>92</v>
      </c>
      <c r="D103" s="9"/>
      <c r="E103" s="9">
        <f t="shared" si="3"/>
        <v>0</v>
      </c>
      <c r="F103" s="74"/>
      <c r="G103" s="75">
        <f t="shared" si="4"/>
        <v>0</v>
      </c>
      <c r="H103" s="69">
        <f>Jahreswertung!E103</f>
        <v>0</v>
      </c>
      <c r="J103" s="78">
        <f t="shared" si="5"/>
        <v>0</v>
      </c>
    </row>
    <row r="104" spans="2:10" s="72" customFormat="1" ht="20.25">
      <c r="B104" s="68" t="s">
        <v>33</v>
      </c>
      <c r="C104" s="67" t="s">
        <v>93</v>
      </c>
      <c r="D104" s="9"/>
      <c r="E104" s="9">
        <f t="shared" si="3"/>
        <v>0</v>
      </c>
      <c r="F104" s="74"/>
      <c r="G104" s="75">
        <f t="shared" si="4"/>
        <v>0</v>
      </c>
      <c r="H104" s="69">
        <f>Jahreswertung!E104</f>
        <v>0</v>
      </c>
      <c r="J104" s="78">
        <f t="shared" si="5"/>
        <v>0</v>
      </c>
    </row>
    <row r="105" spans="2:10" s="72" customFormat="1" ht="20.25">
      <c r="B105" s="68" t="s">
        <v>34</v>
      </c>
      <c r="C105" s="67" t="s">
        <v>94</v>
      </c>
      <c r="D105" s="9"/>
      <c r="E105" s="9">
        <f t="shared" si="3"/>
        <v>0</v>
      </c>
      <c r="F105" s="74"/>
      <c r="G105" s="75">
        <f t="shared" si="4"/>
        <v>0</v>
      </c>
      <c r="H105" s="69">
        <f>Jahreswertung!E105</f>
        <v>0</v>
      </c>
      <c r="J105" s="78">
        <f t="shared" si="5"/>
        <v>0</v>
      </c>
    </row>
    <row r="106" spans="2:10" s="72" customFormat="1" ht="20.25">
      <c r="B106" s="68" t="s">
        <v>35</v>
      </c>
      <c r="C106" s="67" t="s">
        <v>3</v>
      </c>
      <c r="D106" s="9"/>
      <c r="E106" s="9">
        <f t="shared" si="3"/>
        <v>0</v>
      </c>
      <c r="F106" s="74"/>
      <c r="G106" s="75">
        <f t="shared" si="4"/>
        <v>0</v>
      </c>
      <c r="H106" s="69">
        <f>Jahreswertung!E106</f>
        <v>0</v>
      </c>
      <c r="J106" s="78">
        <f t="shared" si="5"/>
        <v>0</v>
      </c>
    </row>
    <row r="107" spans="2:10" s="72" customFormat="1" ht="20.25">
      <c r="B107" s="68" t="s">
        <v>36</v>
      </c>
      <c r="C107" s="67" t="s">
        <v>95</v>
      </c>
      <c r="D107" s="9"/>
      <c r="E107" s="9">
        <f t="shared" si="3"/>
        <v>0</v>
      </c>
      <c r="F107" s="74"/>
      <c r="G107" s="75">
        <f t="shared" si="4"/>
        <v>0</v>
      </c>
      <c r="H107" s="69">
        <f>Jahreswertung!E107</f>
        <v>0</v>
      </c>
      <c r="J107" s="78">
        <f t="shared" si="5"/>
        <v>0</v>
      </c>
    </row>
    <row r="108" spans="2:10" s="72" customFormat="1" ht="20.25">
      <c r="B108" s="68" t="s">
        <v>37</v>
      </c>
      <c r="C108" s="67" t="s">
        <v>96</v>
      </c>
      <c r="D108" s="9"/>
      <c r="E108" s="9">
        <f t="shared" si="3"/>
        <v>0</v>
      </c>
      <c r="F108" s="74"/>
      <c r="G108" s="75">
        <f t="shared" si="4"/>
        <v>0</v>
      </c>
      <c r="H108" s="69">
        <f>Jahreswertung!E108</f>
        <v>0</v>
      </c>
      <c r="J108" s="78">
        <f t="shared" si="5"/>
        <v>0</v>
      </c>
    </row>
    <row r="109" spans="2:10" s="72" customFormat="1" ht="20.25">
      <c r="B109" s="68" t="s">
        <v>38</v>
      </c>
      <c r="C109" s="62" t="s">
        <v>97</v>
      </c>
      <c r="D109" s="9"/>
      <c r="E109" s="9">
        <f t="shared" si="3"/>
        <v>0</v>
      </c>
      <c r="F109" s="74"/>
      <c r="G109" s="75">
        <f t="shared" si="4"/>
        <v>0</v>
      </c>
      <c r="H109" s="69">
        <f>Jahreswertung!E109</f>
        <v>0</v>
      </c>
      <c r="J109" s="78">
        <f t="shared" si="5"/>
        <v>0</v>
      </c>
    </row>
    <row r="110" spans="2:10" s="72" customFormat="1" ht="20.25">
      <c r="B110" s="68" t="s">
        <v>39</v>
      </c>
      <c r="C110" s="67" t="s">
        <v>98</v>
      </c>
      <c r="D110" s="9"/>
      <c r="E110" s="9">
        <f t="shared" si="3"/>
        <v>0</v>
      </c>
      <c r="F110" s="74"/>
      <c r="G110" s="75">
        <f t="shared" si="4"/>
        <v>0</v>
      </c>
      <c r="H110" s="69">
        <f>Jahreswertung!E110</f>
        <v>0</v>
      </c>
      <c r="J110" s="78">
        <f t="shared" si="5"/>
        <v>0</v>
      </c>
    </row>
    <row r="111" spans="2:10" s="72" customFormat="1" ht="20.25">
      <c r="B111" s="68" t="s">
        <v>40</v>
      </c>
      <c r="C111" s="62" t="s">
        <v>99</v>
      </c>
      <c r="D111" s="9"/>
      <c r="E111" s="9">
        <f t="shared" si="3"/>
        <v>0</v>
      </c>
      <c r="F111" s="74"/>
      <c r="G111" s="75">
        <f t="shared" si="4"/>
        <v>0</v>
      </c>
      <c r="H111" s="69">
        <f>Jahreswertung!E111</f>
        <v>0</v>
      </c>
      <c r="J111" s="78">
        <f t="shared" si="5"/>
        <v>0</v>
      </c>
    </row>
    <row r="112" spans="2:10" s="72" customFormat="1" ht="20.25">
      <c r="B112" s="68" t="s">
        <v>41</v>
      </c>
      <c r="C112" s="67" t="s">
        <v>5</v>
      </c>
      <c r="D112" s="9"/>
      <c r="E112" s="9">
        <f t="shared" si="3"/>
        <v>0</v>
      </c>
      <c r="F112" s="74"/>
      <c r="G112" s="75">
        <f t="shared" si="4"/>
        <v>0</v>
      </c>
      <c r="H112" s="69">
        <f>Jahreswertung!E112</f>
        <v>0</v>
      </c>
      <c r="J112" s="78">
        <f t="shared" si="5"/>
        <v>0</v>
      </c>
    </row>
    <row r="113" spans="2:10" s="72" customFormat="1" ht="20.25">
      <c r="B113" s="68" t="s">
        <v>42</v>
      </c>
      <c r="C113" s="67" t="s">
        <v>100</v>
      </c>
      <c r="D113" s="9"/>
      <c r="E113" s="9">
        <f t="shared" si="3"/>
        <v>0</v>
      </c>
      <c r="F113" s="74"/>
      <c r="G113" s="75">
        <f t="shared" si="4"/>
        <v>0</v>
      </c>
      <c r="H113" s="69">
        <f>Jahreswertung!E113</f>
        <v>0</v>
      </c>
      <c r="J113" s="78">
        <f t="shared" si="5"/>
        <v>0</v>
      </c>
    </row>
    <row r="114" spans="2:10" s="72" customFormat="1" ht="20.25">
      <c r="B114" s="68" t="s">
        <v>43</v>
      </c>
      <c r="C114" s="67" t="s">
        <v>101</v>
      </c>
      <c r="D114" s="9"/>
      <c r="E114" s="9">
        <f t="shared" si="3"/>
        <v>0</v>
      </c>
      <c r="F114" s="74"/>
      <c r="G114" s="75">
        <f t="shared" si="4"/>
        <v>0</v>
      </c>
      <c r="H114" s="69">
        <f>Jahreswertung!E114</f>
        <v>0</v>
      </c>
      <c r="J114" s="78">
        <f t="shared" si="5"/>
        <v>0</v>
      </c>
    </row>
    <row r="115" spans="2:10" s="72" customFormat="1" ht="20.25">
      <c r="B115" s="68" t="s">
        <v>44</v>
      </c>
      <c r="C115" s="67" t="s">
        <v>102</v>
      </c>
      <c r="D115" s="9"/>
      <c r="E115" s="9">
        <f t="shared" si="3"/>
        <v>0</v>
      </c>
      <c r="F115" s="74"/>
      <c r="G115" s="75">
        <f t="shared" si="4"/>
        <v>0</v>
      </c>
      <c r="H115" s="69">
        <f>Jahreswertung!E115</f>
        <v>0</v>
      </c>
      <c r="J115" s="78">
        <f t="shared" si="5"/>
        <v>0</v>
      </c>
    </row>
    <row r="116" spans="2:10" s="72" customFormat="1" ht="20.25">
      <c r="B116" s="68" t="s">
        <v>45</v>
      </c>
      <c r="C116" s="67" t="s">
        <v>103</v>
      </c>
      <c r="D116" s="9"/>
      <c r="E116" s="9">
        <f t="shared" si="3"/>
        <v>0</v>
      </c>
      <c r="F116" s="74"/>
      <c r="G116" s="75">
        <f t="shared" si="4"/>
        <v>0</v>
      </c>
      <c r="H116" s="69">
        <f>Jahreswertung!E116</f>
        <v>0</v>
      </c>
      <c r="J116" s="78">
        <f t="shared" si="5"/>
        <v>0</v>
      </c>
    </row>
    <row r="117" spans="2:10" s="72" customFormat="1" ht="20.25">
      <c r="B117" s="68" t="s">
        <v>46</v>
      </c>
      <c r="C117" s="67" t="s">
        <v>104</v>
      </c>
      <c r="D117" s="9"/>
      <c r="E117" s="9">
        <f t="shared" si="3"/>
        <v>0</v>
      </c>
      <c r="F117" s="74"/>
      <c r="G117" s="75">
        <f t="shared" si="4"/>
        <v>0</v>
      </c>
      <c r="H117" s="69">
        <f>Jahreswertung!E117</f>
        <v>0</v>
      </c>
      <c r="J117" s="78">
        <f t="shared" si="5"/>
        <v>0</v>
      </c>
    </row>
    <row r="118" spans="2:10" s="72" customFormat="1" ht="20.25">
      <c r="B118" s="68" t="s">
        <v>47</v>
      </c>
      <c r="C118" s="67" t="s">
        <v>84</v>
      </c>
      <c r="D118" s="9"/>
      <c r="E118" s="9">
        <f t="shared" si="3"/>
        <v>0</v>
      </c>
      <c r="F118" s="74"/>
      <c r="G118" s="75">
        <f t="shared" si="4"/>
        <v>0</v>
      </c>
      <c r="H118" s="69">
        <f>Jahreswertung!E118</f>
        <v>0</v>
      </c>
      <c r="J118" s="78">
        <f t="shared" si="5"/>
        <v>0</v>
      </c>
    </row>
    <row r="119" spans="2:10" s="72" customFormat="1" ht="20.25">
      <c r="B119" s="68" t="s">
        <v>48</v>
      </c>
      <c r="C119" s="67" t="s">
        <v>85</v>
      </c>
      <c r="D119" s="9"/>
      <c r="E119" s="9">
        <f t="shared" si="3"/>
        <v>0</v>
      </c>
      <c r="F119" s="74"/>
      <c r="G119" s="75">
        <f t="shared" si="4"/>
        <v>0</v>
      </c>
      <c r="H119" s="69">
        <f>Jahreswertung!E119</f>
        <v>0</v>
      </c>
      <c r="J119" s="78">
        <f t="shared" si="5"/>
        <v>0</v>
      </c>
    </row>
    <row r="120" spans="2:10" s="72" customFormat="1" ht="20.25">
      <c r="B120" s="68" t="s">
        <v>49</v>
      </c>
      <c r="C120" s="67" t="s">
        <v>86</v>
      </c>
      <c r="D120" s="9"/>
      <c r="E120" s="9">
        <f t="shared" si="3"/>
        <v>0</v>
      </c>
      <c r="F120" s="74"/>
      <c r="G120" s="75">
        <f t="shared" si="4"/>
        <v>0</v>
      </c>
      <c r="H120" s="69">
        <f>Jahreswertung!E120</f>
        <v>0</v>
      </c>
      <c r="J120" s="78">
        <f t="shared" si="5"/>
        <v>0</v>
      </c>
    </row>
    <row r="121" spans="2:10" s="72" customFormat="1" ht="20.25">
      <c r="B121" s="68" t="s">
        <v>50</v>
      </c>
      <c r="C121" s="67" t="s">
        <v>87</v>
      </c>
      <c r="D121" s="9"/>
      <c r="E121" s="9">
        <f t="shared" si="3"/>
        <v>0</v>
      </c>
      <c r="F121" s="74"/>
      <c r="G121" s="75">
        <f t="shared" si="4"/>
        <v>0</v>
      </c>
      <c r="H121" s="69">
        <f>Jahreswertung!E121</f>
        <v>0</v>
      </c>
      <c r="J121" s="78">
        <f t="shared" si="5"/>
        <v>0</v>
      </c>
    </row>
    <row r="122" spans="2:10" s="72" customFormat="1" ht="20.25">
      <c r="B122" s="68" t="s">
        <v>51</v>
      </c>
      <c r="C122" s="62" t="s">
        <v>82</v>
      </c>
      <c r="D122" s="9"/>
      <c r="E122" s="9">
        <f t="shared" si="3"/>
        <v>0</v>
      </c>
      <c r="F122" s="74"/>
      <c r="G122" s="75">
        <f t="shared" si="4"/>
        <v>0</v>
      </c>
      <c r="H122" s="69">
        <f>Jahreswertung!E122</f>
        <v>0</v>
      </c>
      <c r="J122" s="78">
        <f t="shared" si="5"/>
        <v>0</v>
      </c>
    </row>
    <row r="123" spans="2:10" s="72" customFormat="1" ht="20.25">
      <c r="B123" s="68" t="s">
        <v>52</v>
      </c>
      <c r="C123" s="67" t="s">
        <v>90</v>
      </c>
      <c r="D123" s="9"/>
      <c r="E123" s="9">
        <f t="shared" si="3"/>
        <v>0</v>
      </c>
      <c r="F123" s="74"/>
      <c r="G123" s="75">
        <f t="shared" si="4"/>
        <v>0</v>
      </c>
      <c r="H123" s="69">
        <f>Jahreswertung!E123</f>
        <v>0</v>
      </c>
      <c r="J123" s="78">
        <f t="shared" si="5"/>
        <v>0</v>
      </c>
    </row>
    <row r="124" spans="2:10" s="72" customFormat="1" ht="20.25">
      <c r="B124" s="68" t="s">
        <v>53</v>
      </c>
      <c r="C124" s="67" t="s">
        <v>79</v>
      </c>
      <c r="D124" s="9"/>
      <c r="E124" s="9">
        <f t="shared" si="3"/>
        <v>0</v>
      </c>
      <c r="F124" s="74"/>
      <c r="G124" s="75">
        <f t="shared" si="4"/>
        <v>0</v>
      </c>
      <c r="H124" s="69">
        <f>Jahreswertung!E124</f>
        <v>0</v>
      </c>
      <c r="J124" s="78">
        <f t="shared" si="5"/>
        <v>0</v>
      </c>
    </row>
    <row r="125" spans="2:10" s="72" customFormat="1" ht="20.25">
      <c r="B125" s="68" t="s">
        <v>54</v>
      </c>
      <c r="C125" s="67" t="s">
        <v>10</v>
      </c>
      <c r="D125" s="9"/>
      <c r="E125" s="9">
        <f t="shared" si="3"/>
        <v>0</v>
      </c>
      <c r="F125" s="74"/>
      <c r="G125" s="75">
        <f t="shared" si="4"/>
        <v>0</v>
      </c>
      <c r="H125" s="69">
        <f>Jahreswertung!E125</f>
        <v>0</v>
      </c>
      <c r="J125" s="78">
        <f t="shared" si="5"/>
        <v>0</v>
      </c>
    </row>
    <row r="126" spans="2:10" s="72" customFormat="1" ht="20.25">
      <c r="B126" s="68" t="s">
        <v>55</v>
      </c>
      <c r="C126" s="67" t="s">
        <v>6</v>
      </c>
      <c r="D126" s="9"/>
      <c r="E126" s="9">
        <f t="shared" si="3"/>
        <v>0</v>
      </c>
      <c r="F126" s="74"/>
      <c r="G126" s="75">
        <f t="shared" si="4"/>
        <v>0</v>
      </c>
      <c r="H126" s="69">
        <f>Jahreswertung!E126</f>
        <v>0</v>
      </c>
      <c r="J126" s="78">
        <f t="shared" si="5"/>
        <v>0</v>
      </c>
    </row>
    <row r="127" spans="2:10" s="72" customFormat="1" ht="20.25">
      <c r="B127" s="68" t="s">
        <v>56</v>
      </c>
      <c r="C127" s="67" t="s">
        <v>7</v>
      </c>
      <c r="D127" s="9"/>
      <c r="E127" s="9">
        <f t="shared" si="3"/>
        <v>0</v>
      </c>
      <c r="F127" s="74"/>
      <c r="G127" s="75">
        <f t="shared" si="4"/>
        <v>0</v>
      </c>
      <c r="H127" s="69">
        <f>Jahreswertung!E127</f>
        <v>0</v>
      </c>
      <c r="J127" s="78">
        <f t="shared" si="5"/>
        <v>0</v>
      </c>
    </row>
    <row r="128" spans="2:10" s="72" customFormat="1" ht="20.25">
      <c r="B128" s="68" t="s">
        <v>57</v>
      </c>
      <c r="C128" s="62" t="s">
        <v>105</v>
      </c>
      <c r="D128" s="9"/>
      <c r="E128" s="9">
        <f t="shared" si="3"/>
        <v>0</v>
      </c>
      <c r="F128" s="74"/>
      <c r="G128" s="75">
        <f t="shared" si="4"/>
        <v>0</v>
      </c>
      <c r="H128" s="69">
        <f>Jahreswertung!E128</f>
        <v>0</v>
      </c>
      <c r="J128" s="78">
        <f t="shared" si="5"/>
        <v>0</v>
      </c>
    </row>
    <row r="129" spans="2:10" s="72" customFormat="1" ht="20.25">
      <c r="B129" s="68" t="s">
        <v>58</v>
      </c>
      <c r="C129" s="62">
        <v>43</v>
      </c>
      <c r="D129" s="9"/>
      <c r="E129" s="9">
        <f t="shared" si="3"/>
        <v>0</v>
      </c>
      <c r="F129" s="74"/>
      <c r="G129" s="75">
        <f t="shared" si="4"/>
        <v>0</v>
      </c>
      <c r="H129" s="69">
        <f>Jahreswertung!E129</f>
        <v>0</v>
      </c>
      <c r="J129" s="78">
        <f t="shared" si="5"/>
        <v>0</v>
      </c>
    </row>
    <row r="130" spans="2:10" s="11" customFormat="1" ht="20.25">
      <c r="B130" s="68" t="s">
        <v>59</v>
      </c>
      <c r="C130" s="67" t="s">
        <v>106</v>
      </c>
      <c r="D130" s="9"/>
      <c r="E130" s="9">
        <f t="shared" si="3"/>
        <v>0</v>
      </c>
      <c r="F130" s="74"/>
      <c r="G130" s="75">
        <f t="shared" si="4"/>
        <v>0</v>
      </c>
      <c r="H130" s="69">
        <f>Jahreswertung!E130</f>
        <v>0</v>
      </c>
      <c r="I130" s="72"/>
      <c r="J130" s="78">
        <f t="shared" si="5"/>
        <v>0</v>
      </c>
    </row>
    <row r="131" spans="2:10" s="72" customFormat="1" ht="20.25">
      <c r="B131" s="68" t="s">
        <v>60</v>
      </c>
      <c r="C131" s="67" t="s">
        <v>9</v>
      </c>
      <c r="D131" s="9"/>
      <c r="E131" s="9">
        <f t="shared" si="3"/>
        <v>0</v>
      </c>
      <c r="F131" s="74"/>
      <c r="G131" s="75">
        <f t="shared" si="4"/>
        <v>0</v>
      </c>
      <c r="H131" s="69">
        <f>Jahreswertung!E131</f>
        <v>0</v>
      </c>
      <c r="J131" s="78">
        <f t="shared" si="5"/>
        <v>0</v>
      </c>
    </row>
    <row r="132" spans="2:10" s="11" customFormat="1" ht="20.25">
      <c r="B132" s="68" t="s">
        <v>61</v>
      </c>
      <c r="C132" s="62">
        <v>46</v>
      </c>
      <c r="D132" s="9"/>
      <c r="E132" s="9">
        <f t="shared" si="3"/>
        <v>0</v>
      </c>
      <c r="F132" s="74"/>
      <c r="G132" s="75">
        <f t="shared" si="4"/>
        <v>0</v>
      </c>
      <c r="H132" s="69">
        <f>Jahreswertung!E132</f>
        <v>0</v>
      </c>
      <c r="I132" s="72"/>
      <c r="J132" s="78">
        <f t="shared" si="5"/>
        <v>0</v>
      </c>
    </row>
    <row r="133" spans="2:10" s="11" customFormat="1" ht="20.25">
      <c r="B133" s="68" t="s">
        <v>62</v>
      </c>
      <c r="C133" s="62">
        <v>47</v>
      </c>
      <c r="D133" s="9"/>
      <c r="E133" s="9">
        <f t="shared" si="3"/>
        <v>0</v>
      </c>
      <c r="F133" s="74"/>
      <c r="G133" s="75">
        <f t="shared" si="4"/>
        <v>0</v>
      </c>
      <c r="H133" s="69">
        <f>Jahreswertung!E133</f>
        <v>0</v>
      </c>
      <c r="I133" s="72"/>
      <c r="J133" s="78">
        <f t="shared" si="5"/>
        <v>0</v>
      </c>
    </row>
    <row r="134" spans="2:10" s="11" customFormat="1" ht="20.25">
      <c r="B134" s="68" t="s">
        <v>63</v>
      </c>
      <c r="C134" s="62">
        <v>48</v>
      </c>
      <c r="D134" s="9"/>
      <c r="E134" s="9">
        <f t="shared" si="3"/>
        <v>0</v>
      </c>
      <c r="F134" s="74"/>
      <c r="G134" s="75">
        <f t="shared" si="4"/>
        <v>0</v>
      </c>
      <c r="H134" s="69">
        <f>Jahreswertung!E134</f>
        <v>0</v>
      </c>
      <c r="I134" s="72"/>
      <c r="J134" s="78">
        <f t="shared" si="5"/>
        <v>0</v>
      </c>
    </row>
    <row r="135" spans="2:10" s="11" customFormat="1" ht="20.25">
      <c r="B135" s="68" t="s">
        <v>64</v>
      </c>
      <c r="C135" s="62">
        <v>49</v>
      </c>
      <c r="D135" s="9"/>
      <c r="E135" s="9">
        <f t="shared" si="3"/>
        <v>0</v>
      </c>
      <c r="F135" s="74"/>
      <c r="G135" s="75">
        <f t="shared" si="4"/>
        <v>0</v>
      </c>
      <c r="H135" s="69">
        <f>Jahreswertung!E135</f>
        <v>0</v>
      </c>
      <c r="I135" s="72"/>
      <c r="J135" s="78">
        <f t="shared" si="5"/>
        <v>0</v>
      </c>
    </row>
    <row r="136" spans="2:10" s="11" customFormat="1" ht="20.25">
      <c r="B136" s="68" t="s">
        <v>65</v>
      </c>
      <c r="C136" s="62">
        <v>50</v>
      </c>
      <c r="D136" s="9"/>
      <c r="E136" s="9">
        <f t="shared" si="3"/>
        <v>0</v>
      </c>
      <c r="F136" s="74"/>
      <c r="G136" s="75">
        <f t="shared" si="4"/>
        <v>0</v>
      </c>
      <c r="H136" s="69">
        <f>Jahreswertung!E136</f>
        <v>0</v>
      </c>
      <c r="I136" s="72"/>
      <c r="J136" s="78">
        <f t="shared" si="5"/>
        <v>0</v>
      </c>
    </row>
  </sheetData>
  <sheetProtection/>
  <mergeCells count="4">
    <mergeCell ref="B20:H20"/>
    <mergeCell ref="B1:H1"/>
    <mergeCell ref="B2:H2"/>
    <mergeCell ref="B4:H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74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DDF73F"/>
    <pageSetUpPr fitToPage="1"/>
  </sheetPr>
  <dimension ref="A1:J136"/>
  <sheetViews>
    <sheetView zoomScalePageLayoutView="0" workbookViewId="0" topLeftCell="A1">
      <selection activeCell="C19" sqref="C19"/>
    </sheetView>
  </sheetViews>
  <sheetFormatPr defaultColWidth="20.421875" defaultRowHeight="12.75"/>
  <cols>
    <col min="1" max="1" width="1.1484375" style="7" customWidth="1"/>
    <col min="2" max="2" width="11.421875" style="7" bestFit="1" customWidth="1"/>
    <col min="3" max="3" width="26.7109375" style="10" bestFit="1" customWidth="1"/>
    <col min="4" max="4" width="13.8515625" style="7" customWidth="1"/>
    <col min="5" max="5" width="13.8515625" style="10" customWidth="1"/>
    <col min="6" max="6" width="14.57421875" style="7" customWidth="1"/>
    <col min="7" max="7" width="18.57421875" style="7" bestFit="1" customWidth="1"/>
    <col min="8" max="8" width="15.421875" style="7" bestFit="1" customWidth="1"/>
    <col min="9" max="9" width="1.1484375" style="7" customWidth="1"/>
    <col min="10" max="10" width="6.7109375" style="76" customWidth="1"/>
    <col min="11" max="11" width="20.421875" style="7" customWidth="1"/>
    <col min="12" max="12" width="5.8515625" style="7" customWidth="1"/>
    <col min="13" max="13" width="10.421875" style="7" customWidth="1"/>
    <col min="14" max="14" width="9.00390625" style="7" customWidth="1"/>
    <col min="15" max="15" width="9.57421875" style="7" customWidth="1"/>
    <col min="16" max="16" width="10.8515625" style="7" customWidth="1"/>
    <col min="17" max="17" width="5.8515625" style="7" customWidth="1"/>
    <col min="18" max="18" width="11.57421875" style="7" customWidth="1"/>
    <col min="19" max="19" width="12.140625" style="7" customWidth="1"/>
    <col min="20" max="20" width="11.28125" style="7" customWidth="1"/>
    <col min="21" max="16384" width="20.421875" style="7" customWidth="1"/>
  </cols>
  <sheetData>
    <row r="1" spans="1:8" ht="50.25" customHeight="1">
      <c r="A1" s="14"/>
      <c r="B1" s="105" t="s">
        <v>12</v>
      </c>
      <c r="C1" s="105"/>
      <c r="D1" s="105"/>
      <c r="E1" s="105"/>
      <c r="F1" s="105"/>
      <c r="G1" s="105"/>
      <c r="H1" s="105"/>
    </row>
    <row r="2" spans="1:8" ht="68.25" customHeight="1">
      <c r="A2" s="14"/>
      <c r="B2" s="106" t="s">
        <v>115</v>
      </c>
      <c r="C2" s="106"/>
      <c r="D2" s="106"/>
      <c r="E2" s="106"/>
      <c r="F2" s="106"/>
      <c r="G2" s="106"/>
      <c r="H2" s="106"/>
    </row>
    <row r="3" spans="3:5" ht="11.25" customHeight="1">
      <c r="C3" s="7"/>
      <c r="E3" s="7"/>
    </row>
    <row r="4" spans="1:8" ht="32.25" customHeight="1">
      <c r="A4" s="15"/>
      <c r="B4" s="107">
        <f>Jahreswertung!$F$2</f>
        <v>41641</v>
      </c>
      <c r="C4" s="107"/>
      <c r="D4" s="107"/>
      <c r="E4" s="107"/>
      <c r="F4" s="107"/>
      <c r="G4" s="107"/>
      <c r="H4" s="107"/>
    </row>
    <row r="5" spans="1:5" ht="11.25" customHeight="1">
      <c r="A5" s="15"/>
      <c r="C5" s="7"/>
      <c r="E5" s="7"/>
    </row>
    <row r="6" spans="1:10" s="64" customFormat="1" ht="32.25" customHeight="1">
      <c r="A6" s="63"/>
      <c r="B6" s="80" t="s">
        <v>0</v>
      </c>
      <c r="C6" s="81" t="s">
        <v>1</v>
      </c>
      <c r="D6" s="81" t="s">
        <v>13</v>
      </c>
      <c r="E6" s="81" t="s">
        <v>14</v>
      </c>
      <c r="F6" s="82" t="s">
        <v>15</v>
      </c>
      <c r="G6" s="82" t="s">
        <v>116</v>
      </c>
      <c r="H6" s="80" t="s">
        <v>11</v>
      </c>
      <c r="J6" s="77"/>
    </row>
    <row r="7" spans="2:10" s="72" customFormat="1" ht="20.25">
      <c r="B7" s="68" t="s">
        <v>16</v>
      </c>
      <c r="C7" s="67" t="s">
        <v>89</v>
      </c>
      <c r="D7" s="9"/>
      <c r="E7" s="9">
        <f aca="true" t="shared" si="0" ref="E7:E19">F7-D7</f>
        <v>0</v>
      </c>
      <c r="F7" s="74"/>
      <c r="G7" s="75">
        <f>SUM(F7/12)</f>
        <v>0</v>
      </c>
      <c r="H7" s="69">
        <f>Jahreswertung!F3</f>
        <v>0</v>
      </c>
      <c r="J7" s="78">
        <f>IF(H7=0,0,1)</f>
        <v>0</v>
      </c>
    </row>
    <row r="8" spans="2:10" s="73" customFormat="1" ht="20.25">
      <c r="B8" s="68" t="s">
        <v>17</v>
      </c>
      <c r="C8" s="67" t="s">
        <v>78</v>
      </c>
      <c r="D8" s="9"/>
      <c r="E8" s="9">
        <f t="shared" si="0"/>
        <v>0</v>
      </c>
      <c r="F8" s="74"/>
      <c r="G8" s="75">
        <f aca="true" t="shared" si="1" ref="G8:G19">SUM(F8/12)</f>
        <v>0</v>
      </c>
      <c r="H8" s="69">
        <f>Jahreswertung!F4</f>
        <v>0</v>
      </c>
      <c r="I8" s="72"/>
      <c r="J8" s="78">
        <f aca="true" t="shared" si="2" ref="J8:J19">IF(H8=0,0,1)</f>
        <v>0</v>
      </c>
    </row>
    <row r="9" spans="2:10" s="11" customFormat="1" ht="20.25">
      <c r="B9" s="68" t="s">
        <v>18</v>
      </c>
      <c r="C9" s="62" t="s">
        <v>107</v>
      </c>
      <c r="D9" s="9"/>
      <c r="E9" s="9">
        <f t="shared" si="0"/>
        <v>0</v>
      </c>
      <c r="F9" s="74"/>
      <c r="G9" s="75">
        <f t="shared" si="1"/>
        <v>0</v>
      </c>
      <c r="H9" s="69">
        <f>Jahreswertung!F5</f>
        <v>0</v>
      </c>
      <c r="I9" s="72"/>
      <c r="J9" s="78">
        <f t="shared" si="2"/>
        <v>0</v>
      </c>
    </row>
    <row r="10" spans="2:10" s="11" customFormat="1" ht="20.25">
      <c r="B10" s="68" t="s">
        <v>19</v>
      </c>
      <c r="C10" s="62" t="s">
        <v>108</v>
      </c>
      <c r="D10" s="9"/>
      <c r="E10" s="9">
        <f t="shared" si="0"/>
        <v>0</v>
      </c>
      <c r="F10" s="74"/>
      <c r="G10" s="75">
        <f t="shared" si="1"/>
        <v>0</v>
      </c>
      <c r="H10" s="69">
        <f>Jahreswertung!F6</f>
        <v>0</v>
      </c>
      <c r="I10" s="72"/>
      <c r="J10" s="78">
        <f t="shared" si="2"/>
        <v>0</v>
      </c>
    </row>
    <row r="11" spans="2:10" s="11" customFormat="1" ht="20.25">
      <c r="B11" s="68" t="s">
        <v>20</v>
      </c>
      <c r="C11" s="62" t="s">
        <v>109</v>
      </c>
      <c r="D11" s="9"/>
      <c r="E11" s="9">
        <f t="shared" si="0"/>
        <v>0</v>
      </c>
      <c r="F11" s="74"/>
      <c r="G11" s="75">
        <f t="shared" si="1"/>
        <v>0</v>
      </c>
      <c r="H11" s="69">
        <f>Jahreswertung!F7</f>
        <v>0</v>
      </c>
      <c r="I11" s="72"/>
      <c r="J11" s="78">
        <f t="shared" si="2"/>
        <v>0</v>
      </c>
    </row>
    <row r="12" spans="2:10" s="11" customFormat="1" ht="20.25">
      <c r="B12" s="68" t="s">
        <v>21</v>
      </c>
      <c r="C12" s="62" t="s">
        <v>110</v>
      </c>
      <c r="D12" s="9"/>
      <c r="E12" s="9">
        <f t="shared" si="0"/>
        <v>0</v>
      </c>
      <c r="F12" s="74"/>
      <c r="G12" s="75">
        <f t="shared" si="1"/>
        <v>0</v>
      </c>
      <c r="H12" s="69">
        <f>Jahreswertung!F8</f>
        <v>0</v>
      </c>
      <c r="I12" s="72"/>
      <c r="J12" s="78">
        <f t="shared" si="2"/>
        <v>0</v>
      </c>
    </row>
    <row r="13" spans="2:10" s="73" customFormat="1" ht="20.25">
      <c r="B13" s="68" t="s">
        <v>22</v>
      </c>
      <c r="C13" s="67" t="s">
        <v>83</v>
      </c>
      <c r="D13" s="9"/>
      <c r="E13" s="9">
        <f t="shared" si="0"/>
        <v>0</v>
      </c>
      <c r="F13" s="74"/>
      <c r="G13" s="75">
        <f t="shared" si="1"/>
        <v>0</v>
      </c>
      <c r="H13" s="69">
        <f>Jahreswertung!F9</f>
        <v>0</v>
      </c>
      <c r="I13" s="72"/>
      <c r="J13" s="78">
        <f t="shared" si="2"/>
        <v>0</v>
      </c>
    </row>
    <row r="14" spans="2:10" s="73" customFormat="1" ht="20.25">
      <c r="B14" s="68" t="s">
        <v>23</v>
      </c>
      <c r="C14" s="62" t="s">
        <v>81</v>
      </c>
      <c r="D14" s="9"/>
      <c r="E14" s="9">
        <f t="shared" si="0"/>
        <v>0</v>
      </c>
      <c r="F14" s="74"/>
      <c r="G14" s="75">
        <f t="shared" si="1"/>
        <v>0</v>
      </c>
      <c r="H14" s="69">
        <f>Jahreswertung!F10</f>
        <v>0</v>
      </c>
      <c r="I14" s="72"/>
      <c r="J14" s="78">
        <f t="shared" si="2"/>
        <v>0</v>
      </c>
    </row>
    <row r="15" spans="2:10" s="73" customFormat="1" ht="20.25">
      <c r="B15" s="68" t="s">
        <v>24</v>
      </c>
      <c r="C15" s="62" t="s">
        <v>88</v>
      </c>
      <c r="D15" s="9"/>
      <c r="E15" s="9">
        <f t="shared" si="0"/>
        <v>0</v>
      </c>
      <c r="F15" s="74"/>
      <c r="G15" s="75">
        <f t="shared" si="1"/>
        <v>0</v>
      </c>
      <c r="H15" s="69">
        <f>Jahreswertung!F11</f>
        <v>0</v>
      </c>
      <c r="I15" s="72"/>
      <c r="J15" s="78">
        <f t="shared" si="2"/>
        <v>0</v>
      </c>
    </row>
    <row r="16" spans="2:10" s="11" customFormat="1" ht="20.25">
      <c r="B16" s="68" t="s">
        <v>25</v>
      </c>
      <c r="C16" s="62" t="s">
        <v>111</v>
      </c>
      <c r="D16" s="9"/>
      <c r="E16" s="9">
        <f t="shared" si="0"/>
        <v>0</v>
      </c>
      <c r="F16" s="74"/>
      <c r="G16" s="75">
        <f t="shared" si="1"/>
        <v>0</v>
      </c>
      <c r="H16" s="69">
        <f>Jahreswertung!F12</f>
        <v>0</v>
      </c>
      <c r="I16" s="72"/>
      <c r="J16" s="78">
        <f t="shared" si="2"/>
        <v>0</v>
      </c>
    </row>
    <row r="17" spans="2:10" s="11" customFormat="1" ht="20.25">
      <c r="B17" s="68" t="s">
        <v>26</v>
      </c>
      <c r="C17" s="62" t="s">
        <v>112</v>
      </c>
      <c r="D17" s="9"/>
      <c r="E17" s="9">
        <f t="shared" si="0"/>
        <v>0</v>
      </c>
      <c r="F17" s="74"/>
      <c r="G17" s="75">
        <f t="shared" si="1"/>
        <v>0</v>
      </c>
      <c r="H17" s="69">
        <f>Jahreswertung!F13</f>
        <v>0</v>
      </c>
      <c r="I17" s="72"/>
      <c r="J17" s="78">
        <f t="shared" si="2"/>
        <v>0</v>
      </c>
    </row>
    <row r="18" spans="2:10" s="73" customFormat="1" ht="20.25">
      <c r="B18" s="68" t="s">
        <v>27</v>
      </c>
      <c r="C18" s="67" t="s">
        <v>80</v>
      </c>
      <c r="D18" s="9"/>
      <c r="E18" s="9">
        <f t="shared" si="0"/>
        <v>0</v>
      </c>
      <c r="F18" s="74"/>
      <c r="G18" s="75">
        <f t="shared" si="1"/>
        <v>0</v>
      </c>
      <c r="H18" s="69">
        <f>Jahreswertung!F14</f>
        <v>0</v>
      </c>
      <c r="I18" s="72"/>
      <c r="J18" s="78">
        <f t="shared" si="2"/>
        <v>0</v>
      </c>
    </row>
    <row r="19" spans="2:10" s="11" customFormat="1" ht="20.25">
      <c r="B19" s="68" t="s">
        <v>28</v>
      </c>
      <c r="C19" s="62" t="s">
        <v>119</v>
      </c>
      <c r="D19" s="9"/>
      <c r="E19" s="9">
        <f t="shared" si="0"/>
        <v>0</v>
      </c>
      <c r="F19" s="74"/>
      <c r="G19" s="75">
        <f t="shared" si="1"/>
        <v>0</v>
      </c>
      <c r="H19" s="69">
        <f>Jahreswertung!F15</f>
        <v>0</v>
      </c>
      <c r="I19" s="72"/>
      <c r="J19" s="78">
        <f t="shared" si="2"/>
        <v>0</v>
      </c>
    </row>
    <row r="20" spans="2:8" ht="26.25">
      <c r="B20" s="102" t="s">
        <v>8</v>
      </c>
      <c r="C20" s="103"/>
      <c r="D20" s="103"/>
      <c r="E20" s="103"/>
      <c r="F20" s="103"/>
      <c r="G20" s="103"/>
      <c r="H20" s="104"/>
    </row>
    <row r="21" ht="26.25"/>
    <row r="22" ht="26.25"/>
    <row r="23" ht="26.25"/>
    <row r="24" ht="26.25"/>
    <row r="25" ht="26.25"/>
    <row r="26" ht="26.25"/>
    <row r="27" ht="26.25"/>
    <row r="28" ht="26.25"/>
    <row r="29" ht="26.25"/>
    <row r="30" ht="26.25"/>
    <row r="31" ht="26.25"/>
    <row r="32" ht="26.25"/>
    <row r="33" ht="26.25"/>
    <row r="34" ht="26.25"/>
    <row r="35" ht="26.25"/>
    <row r="36" ht="26.25"/>
    <row r="37" ht="26.25"/>
    <row r="38" ht="26.25"/>
    <row r="39" ht="26.25"/>
    <row r="40" ht="26.25"/>
    <row r="41" ht="26.25"/>
    <row r="42" ht="26.25"/>
    <row r="43" ht="26.25"/>
    <row r="44" ht="26.25"/>
    <row r="45" ht="26.25"/>
    <row r="46" ht="26.25"/>
    <row r="47" ht="26.25"/>
    <row r="48" ht="26.25"/>
    <row r="49" ht="26.25"/>
    <row r="50" ht="26.25"/>
    <row r="51" ht="26.25"/>
    <row r="52" ht="26.25"/>
    <row r="53" ht="26.25"/>
    <row r="54" ht="26.25"/>
    <row r="55" ht="26.25"/>
    <row r="56" ht="26.25"/>
    <row r="57" s="11" customFormat="1" ht="20.25">
      <c r="J57" s="79"/>
    </row>
    <row r="58" spans="3:10" s="11" customFormat="1" ht="20.25">
      <c r="C58" s="23"/>
      <c r="E58" s="23"/>
      <c r="J58" s="79"/>
    </row>
    <row r="59" spans="3:10" s="11" customFormat="1" ht="20.25">
      <c r="C59" s="23"/>
      <c r="E59" s="23"/>
      <c r="J59" s="79"/>
    </row>
    <row r="60" spans="3:10" s="11" customFormat="1" ht="20.25">
      <c r="C60" s="23"/>
      <c r="E60" s="23"/>
      <c r="J60" s="79"/>
    </row>
    <row r="61" spans="3:10" s="11" customFormat="1" ht="20.25">
      <c r="C61" s="23"/>
      <c r="E61" s="23"/>
      <c r="J61" s="79"/>
    </row>
    <row r="62" spans="3:10" s="11" customFormat="1" ht="20.25">
      <c r="C62" s="23"/>
      <c r="E62" s="23"/>
      <c r="J62" s="79"/>
    </row>
    <row r="63" spans="3:10" s="11" customFormat="1" ht="20.25">
      <c r="C63" s="23"/>
      <c r="E63" s="23"/>
      <c r="J63" s="79"/>
    </row>
    <row r="64" spans="3:10" s="11" customFormat="1" ht="20.25">
      <c r="C64" s="23"/>
      <c r="E64" s="23"/>
      <c r="J64" s="79"/>
    </row>
    <row r="65" spans="3:10" s="11" customFormat="1" ht="20.25">
      <c r="C65" s="23"/>
      <c r="E65" s="23"/>
      <c r="J65" s="79"/>
    </row>
    <row r="66" spans="3:10" s="11" customFormat="1" ht="20.25">
      <c r="C66" s="23"/>
      <c r="E66" s="23"/>
      <c r="J66" s="79"/>
    </row>
    <row r="67" spans="3:10" s="11" customFormat="1" ht="20.25">
      <c r="C67" s="23"/>
      <c r="E67" s="23"/>
      <c r="J67" s="79"/>
    </row>
    <row r="68" spans="3:10" s="11" customFormat="1" ht="20.25">
      <c r="C68" s="23"/>
      <c r="E68" s="23"/>
      <c r="J68" s="79"/>
    </row>
    <row r="69" spans="3:10" s="11" customFormat="1" ht="20.25">
      <c r="C69" s="23"/>
      <c r="E69" s="23"/>
      <c r="J69" s="79"/>
    </row>
    <row r="70" spans="3:10" s="11" customFormat="1" ht="20.25">
      <c r="C70" s="23"/>
      <c r="E70" s="23"/>
      <c r="J70" s="79"/>
    </row>
    <row r="71" spans="3:10" s="11" customFormat="1" ht="20.25">
      <c r="C71" s="23"/>
      <c r="E71" s="23"/>
      <c r="J71" s="79"/>
    </row>
    <row r="72" spans="3:10" s="11" customFormat="1" ht="20.25">
      <c r="C72" s="23"/>
      <c r="E72" s="23"/>
      <c r="J72" s="79"/>
    </row>
    <row r="73" spans="3:10" s="11" customFormat="1" ht="20.25">
      <c r="C73" s="23"/>
      <c r="E73" s="23"/>
      <c r="J73" s="79"/>
    </row>
    <row r="74" spans="3:10" s="11" customFormat="1" ht="20.25">
      <c r="C74" s="23"/>
      <c r="E74" s="23"/>
      <c r="J74" s="79"/>
    </row>
    <row r="75" spans="3:10" s="11" customFormat="1" ht="20.25">
      <c r="C75" s="23"/>
      <c r="E75" s="23"/>
      <c r="J75" s="79"/>
    </row>
    <row r="76" spans="3:10" s="11" customFormat="1" ht="20.25">
      <c r="C76" s="23"/>
      <c r="E76" s="23"/>
      <c r="J76" s="79"/>
    </row>
    <row r="77" spans="3:10" s="11" customFormat="1" ht="20.25">
      <c r="C77" s="23"/>
      <c r="E77" s="23"/>
      <c r="J77" s="79"/>
    </row>
    <row r="78" spans="3:10" s="11" customFormat="1" ht="20.25">
      <c r="C78" s="23"/>
      <c r="E78" s="23"/>
      <c r="J78" s="79"/>
    </row>
    <row r="79" spans="3:10" s="11" customFormat="1" ht="20.25">
      <c r="C79" s="23"/>
      <c r="E79" s="23"/>
      <c r="J79" s="79"/>
    </row>
    <row r="80" spans="3:10" s="11" customFormat="1" ht="20.25">
      <c r="C80" s="23"/>
      <c r="E80" s="23"/>
      <c r="J80" s="79"/>
    </row>
    <row r="81" spans="3:10" s="11" customFormat="1" ht="20.25">
      <c r="C81" s="23"/>
      <c r="E81" s="23"/>
      <c r="J81" s="79"/>
    </row>
    <row r="82" spans="3:10" s="11" customFormat="1" ht="20.25">
      <c r="C82" s="23"/>
      <c r="E82" s="23"/>
      <c r="J82" s="79"/>
    </row>
    <row r="83" ht="26.25"/>
    <row r="84" ht="26.25"/>
    <row r="85" ht="26.25"/>
    <row r="86" ht="26.25"/>
    <row r="87" ht="26.25"/>
    <row r="88" ht="26.25"/>
    <row r="89" ht="26.25"/>
    <row r="90" ht="26.25"/>
    <row r="91" ht="26.25"/>
    <row r="92" ht="26.25"/>
    <row r="93" ht="26.25"/>
    <row r="94" ht="26.25"/>
    <row r="95" ht="26.25"/>
    <row r="96" ht="26.25"/>
    <row r="97" ht="26.25"/>
    <row r="98" ht="26.25"/>
    <row r="99" ht="26.25"/>
    <row r="100" spans="2:10" s="73" customFormat="1" ht="20.25">
      <c r="B100" s="68" t="s">
        <v>29</v>
      </c>
      <c r="C100" s="67" t="s">
        <v>77</v>
      </c>
      <c r="D100" s="9"/>
      <c r="E100" s="9">
        <f aca="true" t="shared" si="3" ref="E100:E136">F100-D100</f>
        <v>0</v>
      </c>
      <c r="F100" s="74"/>
      <c r="G100" s="75">
        <f aca="true" t="shared" si="4" ref="G100:G136">SUM(F100/12)</f>
        <v>0</v>
      </c>
      <c r="H100" s="69">
        <f>Jahreswertung!F100</f>
        <v>0</v>
      </c>
      <c r="I100" s="72"/>
      <c r="J100" s="78">
        <f aca="true" t="shared" si="5" ref="J100:J136">IF(H100=0,0,1)</f>
        <v>0</v>
      </c>
    </row>
    <row r="101" spans="2:10" s="73" customFormat="1" ht="20.25">
      <c r="B101" s="68" t="s">
        <v>30</v>
      </c>
      <c r="C101" s="67" t="s">
        <v>4</v>
      </c>
      <c r="D101" s="9"/>
      <c r="E101" s="9">
        <f t="shared" si="3"/>
        <v>0</v>
      </c>
      <c r="F101" s="74"/>
      <c r="G101" s="75">
        <f t="shared" si="4"/>
        <v>0</v>
      </c>
      <c r="H101" s="69">
        <f>Jahreswertung!F101</f>
        <v>0</v>
      </c>
      <c r="I101" s="72"/>
      <c r="J101" s="78">
        <f t="shared" si="5"/>
        <v>0</v>
      </c>
    </row>
    <row r="102" spans="2:10" s="73" customFormat="1" ht="20.25">
      <c r="B102" s="68" t="s">
        <v>31</v>
      </c>
      <c r="C102" s="67" t="s">
        <v>91</v>
      </c>
      <c r="D102" s="9"/>
      <c r="E102" s="9">
        <f t="shared" si="3"/>
        <v>0</v>
      </c>
      <c r="F102" s="74"/>
      <c r="G102" s="75">
        <f t="shared" si="4"/>
        <v>0</v>
      </c>
      <c r="H102" s="69">
        <f>Jahreswertung!F102</f>
        <v>0</v>
      </c>
      <c r="I102" s="72"/>
      <c r="J102" s="78">
        <f t="shared" si="5"/>
        <v>0</v>
      </c>
    </row>
    <row r="103" spans="2:10" s="73" customFormat="1" ht="20.25">
      <c r="B103" s="68" t="s">
        <v>32</v>
      </c>
      <c r="C103" s="67" t="s">
        <v>92</v>
      </c>
      <c r="D103" s="9"/>
      <c r="E103" s="9">
        <f t="shared" si="3"/>
        <v>0</v>
      </c>
      <c r="F103" s="74"/>
      <c r="G103" s="75">
        <f t="shared" si="4"/>
        <v>0</v>
      </c>
      <c r="H103" s="69">
        <f>Jahreswertung!F103</f>
        <v>0</v>
      </c>
      <c r="I103" s="72"/>
      <c r="J103" s="78">
        <f t="shared" si="5"/>
        <v>0</v>
      </c>
    </row>
    <row r="104" spans="2:10" s="73" customFormat="1" ht="20.25">
      <c r="B104" s="68" t="s">
        <v>33</v>
      </c>
      <c r="C104" s="67" t="s">
        <v>93</v>
      </c>
      <c r="D104" s="9"/>
      <c r="E104" s="9">
        <f t="shared" si="3"/>
        <v>0</v>
      </c>
      <c r="F104" s="74"/>
      <c r="G104" s="75">
        <f t="shared" si="4"/>
        <v>0</v>
      </c>
      <c r="H104" s="69">
        <f>Jahreswertung!F104</f>
        <v>0</v>
      </c>
      <c r="I104" s="72"/>
      <c r="J104" s="78">
        <f t="shared" si="5"/>
        <v>0</v>
      </c>
    </row>
    <row r="105" spans="2:10" s="73" customFormat="1" ht="20.25">
      <c r="B105" s="68" t="s">
        <v>34</v>
      </c>
      <c r="C105" s="67" t="s">
        <v>94</v>
      </c>
      <c r="D105" s="9"/>
      <c r="E105" s="9">
        <f t="shared" si="3"/>
        <v>0</v>
      </c>
      <c r="F105" s="74"/>
      <c r="G105" s="75">
        <f t="shared" si="4"/>
        <v>0</v>
      </c>
      <c r="H105" s="69">
        <f>Jahreswertung!F105</f>
        <v>0</v>
      </c>
      <c r="I105" s="72"/>
      <c r="J105" s="78">
        <f t="shared" si="5"/>
        <v>0</v>
      </c>
    </row>
    <row r="106" spans="2:10" s="73" customFormat="1" ht="20.25">
      <c r="B106" s="68" t="s">
        <v>35</v>
      </c>
      <c r="C106" s="67" t="s">
        <v>3</v>
      </c>
      <c r="D106" s="9"/>
      <c r="E106" s="9">
        <f t="shared" si="3"/>
        <v>0</v>
      </c>
      <c r="F106" s="74"/>
      <c r="G106" s="75">
        <f t="shared" si="4"/>
        <v>0</v>
      </c>
      <c r="H106" s="69">
        <f>Jahreswertung!F106</f>
        <v>0</v>
      </c>
      <c r="I106" s="72"/>
      <c r="J106" s="78">
        <f t="shared" si="5"/>
        <v>0</v>
      </c>
    </row>
    <row r="107" spans="2:10" s="73" customFormat="1" ht="20.25">
      <c r="B107" s="68" t="s">
        <v>36</v>
      </c>
      <c r="C107" s="67" t="s">
        <v>95</v>
      </c>
      <c r="D107" s="9"/>
      <c r="E107" s="9">
        <f t="shared" si="3"/>
        <v>0</v>
      </c>
      <c r="F107" s="74"/>
      <c r="G107" s="75">
        <f t="shared" si="4"/>
        <v>0</v>
      </c>
      <c r="H107" s="69">
        <f>Jahreswertung!F107</f>
        <v>0</v>
      </c>
      <c r="I107" s="72"/>
      <c r="J107" s="78">
        <f t="shared" si="5"/>
        <v>0</v>
      </c>
    </row>
    <row r="108" spans="2:10" s="73" customFormat="1" ht="20.25">
      <c r="B108" s="68" t="s">
        <v>37</v>
      </c>
      <c r="C108" s="67" t="s">
        <v>96</v>
      </c>
      <c r="D108" s="9"/>
      <c r="E108" s="9">
        <f t="shared" si="3"/>
        <v>0</v>
      </c>
      <c r="F108" s="74"/>
      <c r="G108" s="75">
        <f t="shared" si="4"/>
        <v>0</v>
      </c>
      <c r="H108" s="69">
        <f>Jahreswertung!F108</f>
        <v>0</v>
      </c>
      <c r="I108" s="72"/>
      <c r="J108" s="78">
        <f t="shared" si="5"/>
        <v>0</v>
      </c>
    </row>
    <row r="109" spans="2:10" s="73" customFormat="1" ht="20.25">
      <c r="B109" s="68" t="s">
        <v>38</v>
      </c>
      <c r="C109" s="62" t="s">
        <v>97</v>
      </c>
      <c r="D109" s="9"/>
      <c r="E109" s="9">
        <f t="shared" si="3"/>
        <v>0</v>
      </c>
      <c r="F109" s="74"/>
      <c r="G109" s="75">
        <f t="shared" si="4"/>
        <v>0</v>
      </c>
      <c r="H109" s="69">
        <f>Jahreswertung!F109</f>
        <v>0</v>
      </c>
      <c r="I109" s="72"/>
      <c r="J109" s="78">
        <f t="shared" si="5"/>
        <v>0</v>
      </c>
    </row>
    <row r="110" spans="2:10" s="73" customFormat="1" ht="20.25">
      <c r="B110" s="68" t="s">
        <v>39</v>
      </c>
      <c r="C110" s="67" t="s">
        <v>98</v>
      </c>
      <c r="D110" s="9"/>
      <c r="E110" s="9">
        <f t="shared" si="3"/>
        <v>0</v>
      </c>
      <c r="F110" s="74"/>
      <c r="G110" s="75">
        <f t="shared" si="4"/>
        <v>0</v>
      </c>
      <c r="H110" s="69">
        <f>Jahreswertung!F110</f>
        <v>0</v>
      </c>
      <c r="I110" s="72"/>
      <c r="J110" s="78">
        <f t="shared" si="5"/>
        <v>0</v>
      </c>
    </row>
    <row r="111" spans="2:10" s="73" customFormat="1" ht="20.25">
      <c r="B111" s="68" t="s">
        <v>40</v>
      </c>
      <c r="C111" s="62" t="s">
        <v>99</v>
      </c>
      <c r="D111" s="9"/>
      <c r="E111" s="9">
        <f t="shared" si="3"/>
        <v>0</v>
      </c>
      <c r="F111" s="74"/>
      <c r="G111" s="75">
        <f t="shared" si="4"/>
        <v>0</v>
      </c>
      <c r="H111" s="69">
        <f>Jahreswertung!F111</f>
        <v>0</v>
      </c>
      <c r="I111" s="72"/>
      <c r="J111" s="78">
        <f t="shared" si="5"/>
        <v>0</v>
      </c>
    </row>
    <row r="112" spans="2:10" s="73" customFormat="1" ht="20.25">
      <c r="B112" s="68" t="s">
        <v>41</v>
      </c>
      <c r="C112" s="67" t="s">
        <v>5</v>
      </c>
      <c r="D112" s="9"/>
      <c r="E112" s="9">
        <f t="shared" si="3"/>
        <v>0</v>
      </c>
      <c r="F112" s="74"/>
      <c r="G112" s="75">
        <f t="shared" si="4"/>
        <v>0</v>
      </c>
      <c r="H112" s="69">
        <f>Jahreswertung!F112</f>
        <v>0</v>
      </c>
      <c r="I112" s="72"/>
      <c r="J112" s="78">
        <f t="shared" si="5"/>
        <v>0</v>
      </c>
    </row>
    <row r="113" spans="2:10" s="73" customFormat="1" ht="20.25">
      <c r="B113" s="68" t="s">
        <v>42</v>
      </c>
      <c r="C113" s="67" t="s">
        <v>100</v>
      </c>
      <c r="D113" s="9"/>
      <c r="E113" s="9">
        <f t="shared" si="3"/>
        <v>0</v>
      </c>
      <c r="F113" s="74"/>
      <c r="G113" s="75">
        <f t="shared" si="4"/>
        <v>0</v>
      </c>
      <c r="H113" s="69">
        <f>Jahreswertung!F113</f>
        <v>0</v>
      </c>
      <c r="I113" s="72"/>
      <c r="J113" s="78">
        <f t="shared" si="5"/>
        <v>0</v>
      </c>
    </row>
    <row r="114" spans="2:10" s="73" customFormat="1" ht="20.25">
      <c r="B114" s="68" t="s">
        <v>43</v>
      </c>
      <c r="C114" s="67" t="s">
        <v>101</v>
      </c>
      <c r="D114" s="9"/>
      <c r="E114" s="9">
        <f t="shared" si="3"/>
        <v>0</v>
      </c>
      <c r="F114" s="74"/>
      <c r="G114" s="75">
        <f t="shared" si="4"/>
        <v>0</v>
      </c>
      <c r="H114" s="69">
        <f>Jahreswertung!F114</f>
        <v>0</v>
      </c>
      <c r="I114" s="72"/>
      <c r="J114" s="78">
        <f t="shared" si="5"/>
        <v>0</v>
      </c>
    </row>
    <row r="115" spans="2:10" s="73" customFormat="1" ht="20.25">
      <c r="B115" s="68" t="s">
        <v>44</v>
      </c>
      <c r="C115" s="67" t="s">
        <v>102</v>
      </c>
      <c r="D115" s="9"/>
      <c r="E115" s="9">
        <f t="shared" si="3"/>
        <v>0</v>
      </c>
      <c r="F115" s="74"/>
      <c r="G115" s="75">
        <f t="shared" si="4"/>
        <v>0</v>
      </c>
      <c r="H115" s="69">
        <f>Jahreswertung!F115</f>
        <v>0</v>
      </c>
      <c r="I115" s="72"/>
      <c r="J115" s="78">
        <f t="shared" si="5"/>
        <v>0</v>
      </c>
    </row>
    <row r="116" spans="2:10" s="73" customFormat="1" ht="20.25">
      <c r="B116" s="68" t="s">
        <v>45</v>
      </c>
      <c r="C116" s="67" t="s">
        <v>103</v>
      </c>
      <c r="D116" s="9"/>
      <c r="E116" s="9">
        <f t="shared" si="3"/>
        <v>0</v>
      </c>
      <c r="F116" s="74"/>
      <c r="G116" s="75">
        <f t="shared" si="4"/>
        <v>0</v>
      </c>
      <c r="H116" s="69">
        <f>Jahreswertung!F116</f>
        <v>0</v>
      </c>
      <c r="I116" s="72"/>
      <c r="J116" s="78">
        <f t="shared" si="5"/>
        <v>0</v>
      </c>
    </row>
    <row r="117" spans="2:10" s="73" customFormat="1" ht="20.25">
      <c r="B117" s="68" t="s">
        <v>46</v>
      </c>
      <c r="C117" s="67" t="s">
        <v>104</v>
      </c>
      <c r="D117" s="9"/>
      <c r="E117" s="9">
        <f t="shared" si="3"/>
        <v>0</v>
      </c>
      <c r="F117" s="74"/>
      <c r="G117" s="75">
        <f t="shared" si="4"/>
        <v>0</v>
      </c>
      <c r="H117" s="69">
        <f>Jahreswertung!F117</f>
        <v>0</v>
      </c>
      <c r="I117" s="72"/>
      <c r="J117" s="78">
        <f t="shared" si="5"/>
        <v>0</v>
      </c>
    </row>
    <row r="118" spans="2:10" s="73" customFormat="1" ht="20.25">
      <c r="B118" s="68" t="s">
        <v>47</v>
      </c>
      <c r="C118" s="67" t="s">
        <v>84</v>
      </c>
      <c r="D118" s="9"/>
      <c r="E118" s="9">
        <f t="shared" si="3"/>
        <v>0</v>
      </c>
      <c r="F118" s="74"/>
      <c r="G118" s="75">
        <f t="shared" si="4"/>
        <v>0</v>
      </c>
      <c r="H118" s="69">
        <f>Jahreswertung!F118</f>
        <v>0</v>
      </c>
      <c r="I118" s="72"/>
      <c r="J118" s="78">
        <f t="shared" si="5"/>
        <v>0</v>
      </c>
    </row>
    <row r="119" spans="2:10" s="73" customFormat="1" ht="20.25">
      <c r="B119" s="68" t="s">
        <v>48</v>
      </c>
      <c r="C119" s="67" t="s">
        <v>85</v>
      </c>
      <c r="D119" s="9"/>
      <c r="E119" s="9">
        <f t="shared" si="3"/>
        <v>0</v>
      </c>
      <c r="F119" s="74"/>
      <c r="G119" s="75">
        <f t="shared" si="4"/>
        <v>0</v>
      </c>
      <c r="H119" s="69">
        <f>Jahreswertung!F119</f>
        <v>0</v>
      </c>
      <c r="I119" s="72"/>
      <c r="J119" s="78">
        <f t="shared" si="5"/>
        <v>0</v>
      </c>
    </row>
    <row r="120" spans="2:10" s="73" customFormat="1" ht="20.25">
      <c r="B120" s="68" t="s">
        <v>49</v>
      </c>
      <c r="C120" s="67" t="s">
        <v>86</v>
      </c>
      <c r="D120" s="9"/>
      <c r="E120" s="9">
        <f t="shared" si="3"/>
        <v>0</v>
      </c>
      <c r="F120" s="74"/>
      <c r="G120" s="75">
        <f t="shared" si="4"/>
        <v>0</v>
      </c>
      <c r="H120" s="69">
        <f>Jahreswertung!F120</f>
        <v>0</v>
      </c>
      <c r="I120" s="72"/>
      <c r="J120" s="78">
        <f t="shared" si="5"/>
        <v>0</v>
      </c>
    </row>
    <row r="121" spans="2:10" s="73" customFormat="1" ht="20.25">
      <c r="B121" s="68" t="s">
        <v>50</v>
      </c>
      <c r="C121" s="67" t="s">
        <v>87</v>
      </c>
      <c r="D121" s="9"/>
      <c r="E121" s="9">
        <f t="shared" si="3"/>
        <v>0</v>
      </c>
      <c r="F121" s="74"/>
      <c r="G121" s="75">
        <f t="shared" si="4"/>
        <v>0</v>
      </c>
      <c r="H121" s="69">
        <f>Jahreswertung!F121</f>
        <v>0</v>
      </c>
      <c r="I121" s="72"/>
      <c r="J121" s="78">
        <f t="shared" si="5"/>
        <v>0</v>
      </c>
    </row>
    <row r="122" spans="2:10" s="73" customFormat="1" ht="20.25">
      <c r="B122" s="68" t="s">
        <v>51</v>
      </c>
      <c r="C122" s="62" t="s">
        <v>82</v>
      </c>
      <c r="D122" s="9"/>
      <c r="E122" s="9">
        <f t="shared" si="3"/>
        <v>0</v>
      </c>
      <c r="F122" s="74"/>
      <c r="G122" s="75">
        <f t="shared" si="4"/>
        <v>0</v>
      </c>
      <c r="H122" s="69">
        <f>Jahreswertung!F122</f>
        <v>0</v>
      </c>
      <c r="I122" s="72"/>
      <c r="J122" s="78">
        <f t="shared" si="5"/>
        <v>0</v>
      </c>
    </row>
    <row r="123" spans="2:10" s="73" customFormat="1" ht="20.25">
      <c r="B123" s="68" t="s">
        <v>52</v>
      </c>
      <c r="C123" s="67" t="s">
        <v>90</v>
      </c>
      <c r="D123" s="9"/>
      <c r="E123" s="9">
        <f t="shared" si="3"/>
        <v>0</v>
      </c>
      <c r="F123" s="74"/>
      <c r="G123" s="75">
        <f t="shared" si="4"/>
        <v>0</v>
      </c>
      <c r="H123" s="69">
        <f>Jahreswertung!F123</f>
        <v>0</v>
      </c>
      <c r="I123" s="72"/>
      <c r="J123" s="78">
        <f t="shared" si="5"/>
        <v>0</v>
      </c>
    </row>
    <row r="124" spans="2:10" s="73" customFormat="1" ht="20.25">
      <c r="B124" s="68" t="s">
        <v>53</v>
      </c>
      <c r="C124" s="67" t="s">
        <v>79</v>
      </c>
      <c r="D124" s="9"/>
      <c r="E124" s="9">
        <f t="shared" si="3"/>
        <v>0</v>
      </c>
      <c r="F124" s="74"/>
      <c r="G124" s="75">
        <f t="shared" si="4"/>
        <v>0</v>
      </c>
      <c r="H124" s="69">
        <f>Jahreswertung!F124</f>
        <v>0</v>
      </c>
      <c r="I124" s="72"/>
      <c r="J124" s="78">
        <f t="shared" si="5"/>
        <v>0</v>
      </c>
    </row>
    <row r="125" spans="2:10" s="73" customFormat="1" ht="20.25">
      <c r="B125" s="68" t="s">
        <v>54</v>
      </c>
      <c r="C125" s="67" t="s">
        <v>10</v>
      </c>
      <c r="D125" s="9"/>
      <c r="E125" s="9">
        <f t="shared" si="3"/>
        <v>0</v>
      </c>
      <c r="F125" s="74"/>
      <c r="G125" s="75">
        <f t="shared" si="4"/>
        <v>0</v>
      </c>
      <c r="H125" s="69">
        <f>Jahreswertung!F125</f>
        <v>0</v>
      </c>
      <c r="I125" s="72"/>
      <c r="J125" s="78">
        <f t="shared" si="5"/>
        <v>0</v>
      </c>
    </row>
    <row r="126" spans="2:10" s="73" customFormat="1" ht="20.25">
      <c r="B126" s="68" t="s">
        <v>55</v>
      </c>
      <c r="C126" s="67" t="s">
        <v>6</v>
      </c>
      <c r="D126" s="9"/>
      <c r="E126" s="9">
        <f t="shared" si="3"/>
        <v>0</v>
      </c>
      <c r="F126" s="74"/>
      <c r="G126" s="75">
        <f t="shared" si="4"/>
        <v>0</v>
      </c>
      <c r="H126" s="69">
        <f>Jahreswertung!F126</f>
        <v>0</v>
      </c>
      <c r="I126" s="72"/>
      <c r="J126" s="78">
        <f t="shared" si="5"/>
        <v>0</v>
      </c>
    </row>
    <row r="127" spans="2:10" s="73" customFormat="1" ht="20.25">
      <c r="B127" s="68" t="s">
        <v>56</v>
      </c>
      <c r="C127" s="67" t="s">
        <v>7</v>
      </c>
      <c r="D127" s="9"/>
      <c r="E127" s="9">
        <f t="shared" si="3"/>
        <v>0</v>
      </c>
      <c r="F127" s="74"/>
      <c r="G127" s="75">
        <f t="shared" si="4"/>
        <v>0</v>
      </c>
      <c r="H127" s="69">
        <f>Jahreswertung!F127</f>
        <v>0</v>
      </c>
      <c r="I127" s="72"/>
      <c r="J127" s="78">
        <f t="shared" si="5"/>
        <v>0</v>
      </c>
    </row>
    <row r="128" spans="2:10" s="73" customFormat="1" ht="20.25">
      <c r="B128" s="68" t="s">
        <v>57</v>
      </c>
      <c r="C128" s="62" t="s">
        <v>105</v>
      </c>
      <c r="D128" s="9"/>
      <c r="E128" s="9">
        <f t="shared" si="3"/>
        <v>0</v>
      </c>
      <c r="F128" s="74"/>
      <c r="G128" s="75">
        <f t="shared" si="4"/>
        <v>0</v>
      </c>
      <c r="H128" s="69">
        <f>Jahreswertung!F128</f>
        <v>0</v>
      </c>
      <c r="I128" s="72"/>
      <c r="J128" s="78">
        <f t="shared" si="5"/>
        <v>0</v>
      </c>
    </row>
    <row r="129" spans="2:10" s="73" customFormat="1" ht="20.25">
      <c r="B129" s="68" t="s">
        <v>58</v>
      </c>
      <c r="C129" s="62">
        <v>43</v>
      </c>
      <c r="D129" s="9"/>
      <c r="E129" s="9">
        <f t="shared" si="3"/>
        <v>0</v>
      </c>
      <c r="F129" s="74"/>
      <c r="G129" s="75">
        <f t="shared" si="4"/>
        <v>0</v>
      </c>
      <c r="H129" s="69">
        <f>Jahreswertung!F129</f>
        <v>0</v>
      </c>
      <c r="I129" s="72"/>
      <c r="J129" s="78">
        <f t="shared" si="5"/>
        <v>0</v>
      </c>
    </row>
    <row r="130" spans="2:10" s="11" customFormat="1" ht="20.25">
      <c r="B130" s="68" t="s">
        <v>59</v>
      </c>
      <c r="C130" s="67" t="s">
        <v>106</v>
      </c>
      <c r="D130" s="9"/>
      <c r="E130" s="9">
        <f t="shared" si="3"/>
        <v>0</v>
      </c>
      <c r="F130" s="74"/>
      <c r="G130" s="75">
        <f t="shared" si="4"/>
        <v>0</v>
      </c>
      <c r="H130" s="69">
        <f>Jahreswertung!F130</f>
        <v>0</v>
      </c>
      <c r="I130" s="72"/>
      <c r="J130" s="78">
        <f t="shared" si="5"/>
        <v>0</v>
      </c>
    </row>
    <row r="131" spans="2:10" s="73" customFormat="1" ht="20.25">
      <c r="B131" s="68" t="s">
        <v>60</v>
      </c>
      <c r="C131" s="67" t="s">
        <v>9</v>
      </c>
      <c r="D131" s="9"/>
      <c r="E131" s="9">
        <f t="shared" si="3"/>
        <v>0</v>
      </c>
      <c r="F131" s="74"/>
      <c r="G131" s="75">
        <f t="shared" si="4"/>
        <v>0</v>
      </c>
      <c r="H131" s="69">
        <f>Jahreswertung!F131</f>
        <v>0</v>
      </c>
      <c r="I131" s="72"/>
      <c r="J131" s="78">
        <f t="shared" si="5"/>
        <v>0</v>
      </c>
    </row>
    <row r="132" spans="2:10" s="11" customFormat="1" ht="20.25">
      <c r="B132" s="68" t="s">
        <v>61</v>
      </c>
      <c r="C132" s="62">
        <v>46</v>
      </c>
      <c r="D132" s="9"/>
      <c r="E132" s="9">
        <f t="shared" si="3"/>
        <v>0</v>
      </c>
      <c r="F132" s="74"/>
      <c r="G132" s="75">
        <f t="shared" si="4"/>
        <v>0</v>
      </c>
      <c r="H132" s="69">
        <f>Jahreswertung!F132</f>
        <v>0</v>
      </c>
      <c r="I132" s="72"/>
      <c r="J132" s="78">
        <f t="shared" si="5"/>
        <v>0</v>
      </c>
    </row>
    <row r="133" spans="2:10" s="11" customFormat="1" ht="20.25">
      <c r="B133" s="68" t="s">
        <v>62</v>
      </c>
      <c r="C133" s="62">
        <v>47</v>
      </c>
      <c r="D133" s="9"/>
      <c r="E133" s="9">
        <f t="shared" si="3"/>
        <v>0</v>
      </c>
      <c r="F133" s="74"/>
      <c r="G133" s="75">
        <f t="shared" si="4"/>
        <v>0</v>
      </c>
      <c r="H133" s="69">
        <f>Jahreswertung!F133</f>
        <v>0</v>
      </c>
      <c r="I133" s="72"/>
      <c r="J133" s="78">
        <f t="shared" si="5"/>
        <v>0</v>
      </c>
    </row>
    <row r="134" spans="2:10" s="11" customFormat="1" ht="20.25">
      <c r="B134" s="68" t="s">
        <v>63</v>
      </c>
      <c r="C134" s="62">
        <v>48</v>
      </c>
      <c r="D134" s="9"/>
      <c r="E134" s="9">
        <f t="shared" si="3"/>
        <v>0</v>
      </c>
      <c r="F134" s="74"/>
      <c r="G134" s="75">
        <f t="shared" si="4"/>
        <v>0</v>
      </c>
      <c r="H134" s="69">
        <f>Jahreswertung!F134</f>
        <v>0</v>
      </c>
      <c r="I134" s="72"/>
      <c r="J134" s="78">
        <f t="shared" si="5"/>
        <v>0</v>
      </c>
    </row>
    <row r="135" spans="2:10" s="11" customFormat="1" ht="20.25">
      <c r="B135" s="68" t="s">
        <v>64</v>
      </c>
      <c r="C135" s="62">
        <v>49</v>
      </c>
      <c r="D135" s="9"/>
      <c r="E135" s="9">
        <f t="shared" si="3"/>
        <v>0</v>
      </c>
      <c r="F135" s="74"/>
      <c r="G135" s="75">
        <f t="shared" si="4"/>
        <v>0</v>
      </c>
      <c r="H135" s="69">
        <f>Jahreswertung!F135</f>
        <v>0</v>
      </c>
      <c r="I135" s="72"/>
      <c r="J135" s="78">
        <f t="shared" si="5"/>
        <v>0</v>
      </c>
    </row>
    <row r="136" spans="2:10" s="11" customFormat="1" ht="20.25">
      <c r="B136" s="68" t="s">
        <v>65</v>
      </c>
      <c r="C136" s="62">
        <v>50</v>
      </c>
      <c r="D136" s="9"/>
      <c r="E136" s="9">
        <f t="shared" si="3"/>
        <v>0</v>
      </c>
      <c r="F136" s="74"/>
      <c r="G136" s="75">
        <f t="shared" si="4"/>
        <v>0</v>
      </c>
      <c r="H136" s="69">
        <f>Jahreswertung!F136</f>
        <v>0</v>
      </c>
      <c r="I136" s="72"/>
      <c r="J136" s="78">
        <f t="shared" si="5"/>
        <v>0</v>
      </c>
    </row>
  </sheetData>
  <sheetProtection/>
  <mergeCells count="4">
    <mergeCell ref="B20:H20"/>
    <mergeCell ref="B1:H1"/>
    <mergeCell ref="B2:H2"/>
    <mergeCell ref="B4:H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22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DDF73F"/>
    <pageSetUpPr fitToPage="1"/>
  </sheetPr>
  <dimension ref="A1:J136"/>
  <sheetViews>
    <sheetView zoomScalePageLayoutView="0" workbookViewId="0" topLeftCell="A1">
      <selection activeCell="C19" sqref="C19"/>
    </sheetView>
  </sheetViews>
  <sheetFormatPr defaultColWidth="20.421875" defaultRowHeight="12.75"/>
  <cols>
    <col min="1" max="1" width="1.1484375" style="7" customWidth="1"/>
    <col min="2" max="2" width="11.421875" style="7" bestFit="1" customWidth="1"/>
    <col min="3" max="3" width="26.7109375" style="10" bestFit="1" customWidth="1"/>
    <col min="4" max="4" width="13.8515625" style="7" customWidth="1"/>
    <col min="5" max="5" width="13.8515625" style="10" customWidth="1"/>
    <col min="6" max="6" width="14.57421875" style="7" customWidth="1"/>
    <col min="7" max="7" width="18.57421875" style="7" bestFit="1" customWidth="1"/>
    <col min="8" max="8" width="15.421875" style="7" bestFit="1" customWidth="1"/>
    <col min="9" max="9" width="1.1484375" style="7" customWidth="1"/>
    <col min="10" max="10" width="6.7109375" style="76" customWidth="1"/>
    <col min="11" max="11" width="20.421875" style="7" customWidth="1"/>
    <col min="12" max="12" width="5.8515625" style="7" customWidth="1"/>
    <col min="13" max="13" width="10.421875" style="7" customWidth="1"/>
    <col min="14" max="14" width="9.00390625" style="7" customWidth="1"/>
    <col min="15" max="15" width="9.57421875" style="7" customWidth="1"/>
    <col min="16" max="16" width="10.8515625" style="7" customWidth="1"/>
    <col min="17" max="17" width="5.8515625" style="7" customWidth="1"/>
    <col min="18" max="18" width="11.57421875" style="7" customWidth="1"/>
    <col min="19" max="19" width="12.140625" style="7" customWidth="1"/>
    <col min="20" max="20" width="11.28125" style="7" customWidth="1"/>
    <col min="21" max="16384" width="20.421875" style="7" customWidth="1"/>
  </cols>
  <sheetData>
    <row r="1" spans="1:8" ht="50.25" customHeight="1">
      <c r="A1" s="14"/>
      <c r="B1" s="105" t="s">
        <v>12</v>
      </c>
      <c r="C1" s="105"/>
      <c r="D1" s="105"/>
      <c r="E1" s="105"/>
      <c r="F1" s="105"/>
      <c r="G1" s="105"/>
      <c r="H1" s="105"/>
    </row>
    <row r="2" spans="1:8" ht="68.25" customHeight="1">
      <c r="A2" s="14"/>
      <c r="B2" s="106" t="s">
        <v>115</v>
      </c>
      <c r="C2" s="106"/>
      <c r="D2" s="106"/>
      <c r="E2" s="106"/>
      <c r="F2" s="106"/>
      <c r="G2" s="106"/>
      <c r="H2" s="106"/>
    </row>
    <row r="3" spans="3:5" ht="11.25" customHeight="1">
      <c r="C3" s="7"/>
      <c r="E3" s="7"/>
    </row>
    <row r="4" spans="1:8" ht="32.25" customHeight="1">
      <c r="A4" s="15"/>
      <c r="B4" s="107">
        <f>Jahreswertung!$G$2</f>
        <v>41695</v>
      </c>
      <c r="C4" s="107"/>
      <c r="D4" s="107"/>
      <c r="E4" s="107"/>
      <c r="F4" s="107"/>
      <c r="G4" s="107"/>
      <c r="H4" s="107"/>
    </row>
    <row r="5" spans="1:5" ht="11.25" customHeight="1">
      <c r="A5" s="15"/>
      <c r="C5" s="7"/>
      <c r="E5" s="7"/>
    </row>
    <row r="6" spans="1:10" s="64" customFormat="1" ht="32.25" customHeight="1">
      <c r="A6" s="63"/>
      <c r="B6" s="80" t="s">
        <v>0</v>
      </c>
      <c r="C6" s="81" t="s">
        <v>1</v>
      </c>
      <c r="D6" s="81" t="s">
        <v>13</v>
      </c>
      <c r="E6" s="81" t="s">
        <v>14</v>
      </c>
      <c r="F6" s="82" t="s">
        <v>15</v>
      </c>
      <c r="G6" s="82" t="s">
        <v>116</v>
      </c>
      <c r="H6" s="80" t="s">
        <v>11</v>
      </c>
      <c r="J6" s="77"/>
    </row>
    <row r="7" spans="2:10" s="72" customFormat="1" ht="20.25">
      <c r="B7" s="68" t="s">
        <v>16</v>
      </c>
      <c r="C7" s="67" t="s">
        <v>89</v>
      </c>
      <c r="D7" s="9"/>
      <c r="E7" s="9">
        <f aca="true" t="shared" si="0" ref="E7:E19">F7-D7</f>
        <v>0</v>
      </c>
      <c r="F7" s="74"/>
      <c r="G7" s="75">
        <f>SUM(F7/12)</f>
        <v>0</v>
      </c>
      <c r="H7" s="69">
        <f>Jahreswertung!G3</f>
        <v>0</v>
      </c>
      <c r="J7" s="78">
        <f>IF(H7=0,0,1)</f>
        <v>0</v>
      </c>
    </row>
    <row r="8" spans="2:10" s="73" customFormat="1" ht="20.25">
      <c r="B8" s="68" t="s">
        <v>17</v>
      </c>
      <c r="C8" s="67" t="s">
        <v>78</v>
      </c>
      <c r="D8" s="9"/>
      <c r="E8" s="9">
        <f t="shared" si="0"/>
        <v>0</v>
      </c>
      <c r="F8" s="74"/>
      <c r="G8" s="75">
        <f aca="true" t="shared" si="1" ref="G8:G19">SUM(F8/12)</f>
        <v>0</v>
      </c>
      <c r="H8" s="69">
        <f>Jahreswertung!G4</f>
        <v>0</v>
      </c>
      <c r="I8" s="72"/>
      <c r="J8" s="78">
        <f aca="true" t="shared" si="2" ref="J8:J19">IF(H8=0,0,1)</f>
        <v>0</v>
      </c>
    </row>
    <row r="9" spans="2:10" s="11" customFormat="1" ht="20.25">
      <c r="B9" s="68" t="s">
        <v>18</v>
      </c>
      <c r="C9" s="62" t="s">
        <v>107</v>
      </c>
      <c r="D9" s="9"/>
      <c r="E9" s="9">
        <f t="shared" si="0"/>
        <v>0</v>
      </c>
      <c r="F9" s="74"/>
      <c r="G9" s="75">
        <f t="shared" si="1"/>
        <v>0</v>
      </c>
      <c r="H9" s="69">
        <f>Jahreswertung!G5</f>
        <v>0</v>
      </c>
      <c r="I9" s="72"/>
      <c r="J9" s="78">
        <f t="shared" si="2"/>
        <v>0</v>
      </c>
    </row>
    <row r="10" spans="2:10" s="11" customFormat="1" ht="20.25">
      <c r="B10" s="68" t="s">
        <v>19</v>
      </c>
      <c r="C10" s="62" t="s">
        <v>108</v>
      </c>
      <c r="D10" s="9"/>
      <c r="E10" s="9">
        <f t="shared" si="0"/>
        <v>0</v>
      </c>
      <c r="F10" s="74"/>
      <c r="G10" s="75">
        <f t="shared" si="1"/>
        <v>0</v>
      </c>
      <c r="H10" s="69">
        <f>Jahreswertung!G6</f>
        <v>0</v>
      </c>
      <c r="I10" s="72"/>
      <c r="J10" s="78">
        <f t="shared" si="2"/>
        <v>0</v>
      </c>
    </row>
    <row r="11" spans="2:10" s="11" customFormat="1" ht="20.25">
      <c r="B11" s="68" t="s">
        <v>20</v>
      </c>
      <c r="C11" s="62" t="s">
        <v>109</v>
      </c>
      <c r="D11" s="9"/>
      <c r="E11" s="9">
        <f t="shared" si="0"/>
        <v>0</v>
      </c>
      <c r="F11" s="74"/>
      <c r="G11" s="75">
        <f t="shared" si="1"/>
        <v>0</v>
      </c>
      <c r="H11" s="69">
        <f>Jahreswertung!G7</f>
        <v>0</v>
      </c>
      <c r="I11" s="72"/>
      <c r="J11" s="78">
        <f t="shared" si="2"/>
        <v>0</v>
      </c>
    </row>
    <row r="12" spans="2:10" s="11" customFormat="1" ht="20.25">
      <c r="B12" s="68" t="s">
        <v>21</v>
      </c>
      <c r="C12" s="62" t="s">
        <v>110</v>
      </c>
      <c r="D12" s="9"/>
      <c r="E12" s="9">
        <f t="shared" si="0"/>
        <v>0</v>
      </c>
      <c r="F12" s="74"/>
      <c r="G12" s="75">
        <f t="shared" si="1"/>
        <v>0</v>
      </c>
      <c r="H12" s="69">
        <f>Jahreswertung!G8</f>
        <v>0</v>
      </c>
      <c r="I12" s="72"/>
      <c r="J12" s="78">
        <f t="shared" si="2"/>
        <v>0</v>
      </c>
    </row>
    <row r="13" spans="2:10" s="73" customFormat="1" ht="20.25">
      <c r="B13" s="68" t="s">
        <v>22</v>
      </c>
      <c r="C13" s="67" t="s">
        <v>83</v>
      </c>
      <c r="D13" s="9"/>
      <c r="E13" s="9">
        <f t="shared" si="0"/>
        <v>0</v>
      </c>
      <c r="F13" s="74"/>
      <c r="G13" s="75">
        <f t="shared" si="1"/>
        <v>0</v>
      </c>
      <c r="H13" s="69">
        <f>Jahreswertung!G9</f>
        <v>0</v>
      </c>
      <c r="I13" s="72"/>
      <c r="J13" s="78">
        <f t="shared" si="2"/>
        <v>0</v>
      </c>
    </row>
    <row r="14" spans="2:10" s="73" customFormat="1" ht="20.25">
      <c r="B14" s="68" t="s">
        <v>23</v>
      </c>
      <c r="C14" s="62" t="s">
        <v>81</v>
      </c>
      <c r="D14" s="9"/>
      <c r="E14" s="9">
        <f t="shared" si="0"/>
        <v>0</v>
      </c>
      <c r="F14" s="74"/>
      <c r="G14" s="75">
        <f t="shared" si="1"/>
        <v>0</v>
      </c>
      <c r="H14" s="69">
        <f>Jahreswertung!G10</f>
        <v>0</v>
      </c>
      <c r="I14" s="72"/>
      <c r="J14" s="78">
        <f t="shared" si="2"/>
        <v>0</v>
      </c>
    </row>
    <row r="15" spans="2:10" s="73" customFormat="1" ht="20.25">
      <c r="B15" s="68" t="s">
        <v>24</v>
      </c>
      <c r="C15" s="62" t="s">
        <v>88</v>
      </c>
      <c r="D15" s="9"/>
      <c r="E15" s="9">
        <f t="shared" si="0"/>
        <v>0</v>
      </c>
      <c r="F15" s="74"/>
      <c r="G15" s="75">
        <f t="shared" si="1"/>
        <v>0</v>
      </c>
      <c r="H15" s="69">
        <f>Jahreswertung!G11</f>
        <v>0</v>
      </c>
      <c r="I15" s="72"/>
      <c r="J15" s="78">
        <f t="shared" si="2"/>
        <v>0</v>
      </c>
    </row>
    <row r="16" spans="2:10" s="11" customFormat="1" ht="20.25">
      <c r="B16" s="68" t="s">
        <v>25</v>
      </c>
      <c r="C16" s="62" t="s">
        <v>111</v>
      </c>
      <c r="D16" s="9"/>
      <c r="E16" s="9">
        <f t="shared" si="0"/>
        <v>0</v>
      </c>
      <c r="F16" s="74"/>
      <c r="G16" s="75">
        <f t="shared" si="1"/>
        <v>0</v>
      </c>
      <c r="H16" s="69">
        <f>Jahreswertung!G12</f>
        <v>0</v>
      </c>
      <c r="I16" s="72"/>
      <c r="J16" s="78">
        <f t="shared" si="2"/>
        <v>0</v>
      </c>
    </row>
    <row r="17" spans="2:10" s="11" customFormat="1" ht="20.25">
      <c r="B17" s="68" t="s">
        <v>26</v>
      </c>
      <c r="C17" s="62" t="s">
        <v>112</v>
      </c>
      <c r="D17" s="9"/>
      <c r="E17" s="9">
        <f t="shared" si="0"/>
        <v>0</v>
      </c>
      <c r="F17" s="74"/>
      <c r="G17" s="75">
        <f t="shared" si="1"/>
        <v>0</v>
      </c>
      <c r="H17" s="69">
        <f>Jahreswertung!G13</f>
        <v>0</v>
      </c>
      <c r="I17" s="72"/>
      <c r="J17" s="78">
        <f t="shared" si="2"/>
        <v>0</v>
      </c>
    </row>
    <row r="18" spans="2:10" s="73" customFormat="1" ht="20.25">
      <c r="B18" s="68" t="s">
        <v>27</v>
      </c>
      <c r="C18" s="67" t="s">
        <v>80</v>
      </c>
      <c r="D18" s="9"/>
      <c r="E18" s="9">
        <f t="shared" si="0"/>
        <v>0</v>
      </c>
      <c r="F18" s="74"/>
      <c r="G18" s="75">
        <f t="shared" si="1"/>
        <v>0</v>
      </c>
      <c r="H18" s="69">
        <f>Jahreswertung!G14</f>
        <v>0</v>
      </c>
      <c r="I18" s="72"/>
      <c r="J18" s="78">
        <f t="shared" si="2"/>
        <v>0</v>
      </c>
    </row>
    <row r="19" spans="2:10" s="11" customFormat="1" ht="20.25">
      <c r="B19" s="68" t="s">
        <v>28</v>
      </c>
      <c r="C19" s="62" t="s">
        <v>119</v>
      </c>
      <c r="D19" s="9"/>
      <c r="E19" s="9">
        <f t="shared" si="0"/>
        <v>0</v>
      </c>
      <c r="F19" s="74"/>
      <c r="G19" s="75">
        <f t="shared" si="1"/>
        <v>0</v>
      </c>
      <c r="H19" s="69">
        <f>Jahreswertung!G15</f>
        <v>0</v>
      </c>
      <c r="I19" s="72"/>
      <c r="J19" s="78">
        <f t="shared" si="2"/>
        <v>0</v>
      </c>
    </row>
    <row r="20" spans="2:8" ht="26.25">
      <c r="B20" s="102" t="s">
        <v>8</v>
      </c>
      <c r="C20" s="103"/>
      <c r="D20" s="103"/>
      <c r="E20" s="103"/>
      <c r="F20" s="103"/>
      <c r="G20" s="103"/>
      <c r="H20" s="104"/>
    </row>
    <row r="21" ht="26.25"/>
    <row r="22" ht="26.25"/>
    <row r="23" ht="26.25"/>
    <row r="24" ht="26.25"/>
    <row r="25" ht="26.25"/>
    <row r="26" ht="26.25"/>
    <row r="27" ht="26.25"/>
    <row r="28" ht="26.25"/>
    <row r="29" ht="26.25"/>
    <row r="30" ht="26.25"/>
    <row r="31" ht="26.25"/>
    <row r="32" ht="26.25"/>
    <row r="33" ht="26.25"/>
    <row r="34" ht="26.25"/>
    <row r="35" ht="26.25"/>
    <row r="36" ht="26.25"/>
    <row r="37" ht="26.25"/>
    <row r="38" ht="26.25"/>
    <row r="39" ht="26.25"/>
    <row r="40" ht="26.25"/>
    <row r="41" ht="26.25"/>
    <row r="42" ht="26.25"/>
    <row r="43" ht="26.25"/>
    <row r="44" ht="26.25"/>
    <row r="45" ht="26.25"/>
    <row r="46" ht="26.25"/>
    <row r="47" ht="26.25"/>
    <row r="48" ht="26.25"/>
    <row r="49" ht="26.25"/>
    <row r="50" ht="26.25"/>
    <row r="51" ht="26.25"/>
    <row r="52" ht="26.25"/>
    <row r="53" ht="26.25"/>
    <row r="54" ht="26.25"/>
    <row r="55" ht="26.25"/>
    <row r="56" ht="26.25"/>
    <row r="57" s="11" customFormat="1" ht="20.25">
      <c r="J57" s="79"/>
    </row>
    <row r="58" spans="3:10" s="11" customFormat="1" ht="20.25">
      <c r="C58" s="23"/>
      <c r="E58" s="23"/>
      <c r="J58" s="79"/>
    </row>
    <row r="59" spans="3:10" s="11" customFormat="1" ht="20.25">
      <c r="C59" s="23"/>
      <c r="E59" s="23"/>
      <c r="J59" s="79"/>
    </row>
    <row r="60" spans="3:10" s="11" customFormat="1" ht="20.25">
      <c r="C60" s="23"/>
      <c r="E60" s="23"/>
      <c r="J60" s="79"/>
    </row>
    <row r="61" spans="3:10" s="11" customFormat="1" ht="20.25">
      <c r="C61" s="23"/>
      <c r="E61" s="23"/>
      <c r="J61" s="79"/>
    </row>
    <row r="62" spans="3:10" s="11" customFormat="1" ht="20.25">
      <c r="C62" s="23"/>
      <c r="E62" s="23"/>
      <c r="J62" s="79"/>
    </row>
    <row r="63" spans="3:10" s="11" customFormat="1" ht="20.25">
      <c r="C63" s="23"/>
      <c r="E63" s="23"/>
      <c r="J63" s="79"/>
    </row>
    <row r="64" spans="3:10" s="11" customFormat="1" ht="20.25">
      <c r="C64" s="23"/>
      <c r="E64" s="23"/>
      <c r="J64" s="79"/>
    </row>
    <row r="65" spans="3:10" s="11" customFormat="1" ht="20.25">
      <c r="C65" s="23"/>
      <c r="E65" s="23"/>
      <c r="J65" s="79"/>
    </row>
    <row r="66" spans="3:10" s="11" customFormat="1" ht="20.25">
      <c r="C66" s="23"/>
      <c r="E66" s="23"/>
      <c r="J66" s="79"/>
    </row>
    <row r="67" spans="3:10" s="11" customFormat="1" ht="20.25">
      <c r="C67" s="23"/>
      <c r="E67" s="23"/>
      <c r="J67" s="79"/>
    </row>
    <row r="68" spans="3:10" s="11" customFormat="1" ht="20.25">
      <c r="C68" s="23"/>
      <c r="E68" s="23"/>
      <c r="J68" s="79"/>
    </row>
    <row r="69" spans="3:10" s="11" customFormat="1" ht="20.25">
      <c r="C69" s="23"/>
      <c r="E69" s="23"/>
      <c r="J69" s="79"/>
    </row>
    <row r="70" spans="3:10" s="11" customFormat="1" ht="20.25">
      <c r="C70" s="23"/>
      <c r="E70" s="23"/>
      <c r="J70" s="79"/>
    </row>
    <row r="71" spans="3:10" s="11" customFormat="1" ht="20.25">
      <c r="C71" s="23"/>
      <c r="E71" s="23"/>
      <c r="J71" s="79"/>
    </row>
    <row r="72" spans="3:10" s="11" customFormat="1" ht="20.25">
      <c r="C72" s="23"/>
      <c r="E72" s="23"/>
      <c r="J72" s="79"/>
    </row>
    <row r="73" spans="3:10" s="11" customFormat="1" ht="20.25">
      <c r="C73" s="23"/>
      <c r="E73" s="23"/>
      <c r="J73" s="79"/>
    </row>
    <row r="74" spans="3:10" s="11" customFormat="1" ht="20.25">
      <c r="C74" s="23"/>
      <c r="E74" s="23"/>
      <c r="J74" s="79"/>
    </row>
    <row r="75" spans="3:10" s="11" customFormat="1" ht="20.25">
      <c r="C75" s="23"/>
      <c r="E75" s="23"/>
      <c r="J75" s="79"/>
    </row>
    <row r="76" spans="3:10" s="11" customFormat="1" ht="20.25">
      <c r="C76" s="23"/>
      <c r="E76" s="23"/>
      <c r="J76" s="79"/>
    </row>
    <row r="77" spans="3:10" s="11" customFormat="1" ht="20.25">
      <c r="C77" s="23"/>
      <c r="E77" s="23"/>
      <c r="J77" s="79"/>
    </row>
    <row r="78" spans="3:10" s="11" customFormat="1" ht="20.25">
      <c r="C78" s="23"/>
      <c r="E78" s="23"/>
      <c r="J78" s="79"/>
    </row>
    <row r="79" spans="3:10" s="11" customFormat="1" ht="20.25">
      <c r="C79" s="23"/>
      <c r="E79" s="23"/>
      <c r="J79" s="79"/>
    </row>
    <row r="80" spans="3:10" s="11" customFormat="1" ht="20.25">
      <c r="C80" s="23"/>
      <c r="E80" s="23"/>
      <c r="J80" s="79"/>
    </row>
    <row r="81" spans="3:10" s="11" customFormat="1" ht="20.25">
      <c r="C81" s="23"/>
      <c r="E81" s="23"/>
      <c r="J81" s="79"/>
    </row>
    <row r="82" spans="3:10" s="11" customFormat="1" ht="20.25">
      <c r="C82" s="23"/>
      <c r="E82" s="23"/>
      <c r="J82" s="79"/>
    </row>
    <row r="83" ht="26.25"/>
    <row r="84" ht="26.25"/>
    <row r="85" ht="26.25"/>
    <row r="86" ht="26.25"/>
    <row r="87" ht="26.25"/>
    <row r="88" ht="26.25"/>
    <row r="89" ht="26.25"/>
    <row r="90" ht="26.25"/>
    <row r="91" ht="26.25"/>
    <row r="92" ht="26.25"/>
    <row r="93" ht="26.25"/>
    <row r="94" ht="26.25"/>
    <row r="95" ht="26.25"/>
    <row r="96" ht="26.25"/>
    <row r="97" ht="26.25"/>
    <row r="98" ht="26.25"/>
    <row r="99" ht="26.25"/>
    <row r="100" spans="2:10" s="73" customFormat="1" ht="20.25">
      <c r="B100" s="68" t="s">
        <v>29</v>
      </c>
      <c r="C100" s="67" t="s">
        <v>77</v>
      </c>
      <c r="D100" s="9"/>
      <c r="E100" s="9">
        <f aca="true" t="shared" si="3" ref="E100:E136">F100-D100</f>
        <v>0</v>
      </c>
      <c r="F100" s="74"/>
      <c r="G100" s="75">
        <f aca="true" t="shared" si="4" ref="G100:G136">SUM(F100/12)</f>
        <v>0</v>
      </c>
      <c r="H100" s="69">
        <f>Jahreswertung!G100</f>
        <v>0</v>
      </c>
      <c r="I100" s="72"/>
      <c r="J100" s="78">
        <f aca="true" t="shared" si="5" ref="J100:J136">IF(H100=0,0,1)</f>
        <v>0</v>
      </c>
    </row>
    <row r="101" spans="2:10" s="73" customFormat="1" ht="20.25">
      <c r="B101" s="68" t="s">
        <v>30</v>
      </c>
      <c r="C101" s="67" t="s">
        <v>4</v>
      </c>
      <c r="D101" s="9"/>
      <c r="E101" s="9">
        <f t="shared" si="3"/>
        <v>0</v>
      </c>
      <c r="F101" s="74"/>
      <c r="G101" s="75">
        <f t="shared" si="4"/>
        <v>0</v>
      </c>
      <c r="H101" s="69">
        <f>Jahreswertung!G101</f>
        <v>0</v>
      </c>
      <c r="I101" s="72"/>
      <c r="J101" s="78">
        <f t="shared" si="5"/>
        <v>0</v>
      </c>
    </row>
    <row r="102" spans="2:10" s="73" customFormat="1" ht="20.25">
      <c r="B102" s="68" t="s">
        <v>31</v>
      </c>
      <c r="C102" s="67" t="s">
        <v>91</v>
      </c>
      <c r="D102" s="9"/>
      <c r="E102" s="9">
        <f t="shared" si="3"/>
        <v>0</v>
      </c>
      <c r="F102" s="74"/>
      <c r="G102" s="75">
        <f t="shared" si="4"/>
        <v>0</v>
      </c>
      <c r="H102" s="69">
        <f>Jahreswertung!G102</f>
        <v>0</v>
      </c>
      <c r="I102" s="72"/>
      <c r="J102" s="78">
        <f t="shared" si="5"/>
        <v>0</v>
      </c>
    </row>
    <row r="103" spans="2:10" s="73" customFormat="1" ht="20.25">
      <c r="B103" s="68" t="s">
        <v>32</v>
      </c>
      <c r="C103" s="67" t="s">
        <v>92</v>
      </c>
      <c r="D103" s="9"/>
      <c r="E103" s="9">
        <f t="shared" si="3"/>
        <v>0</v>
      </c>
      <c r="F103" s="74"/>
      <c r="G103" s="75">
        <f t="shared" si="4"/>
        <v>0</v>
      </c>
      <c r="H103" s="69">
        <f>Jahreswertung!G103</f>
        <v>0</v>
      </c>
      <c r="I103" s="72"/>
      <c r="J103" s="78">
        <f t="shared" si="5"/>
        <v>0</v>
      </c>
    </row>
    <row r="104" spans="2:10" s="73" customFormat="1" ht="20.25">
      <c r="B104" s="68" t="s">
        <v>33</v>
      </c>
      <c r="C104" s="67" t="s">
        <v>93</v>
      </c>
      <c r="D104" s="9"/>
      <c r="E104" s="9">
        <f t="shared" si="3"/>
        <v>0</v>
      </c>
      <c r="F104" s="74"/>
      <c r="G104" s="75">
        <f t="shared" si="4"/>
        <v>0</v>
      </c>
      <c r="H104" s="69">
        <f>Jahreswertung!G104</f>
        <v>0</v>
      </c>
      <c r="I104" s="72"/>
      <c r="J104" s="78">
        <f t="shared" si="5"/>
        <v>0</v>
      </c>
    </row>
    <row r="105" spans="2:10" s="73" customFormat="1" ht="20.25">
      <c r="B105" s="68" t="s">
        <v>34</v>
      </c>
      <c r="C105" s="67" t="s">
        <v>94</v>
      </c>
      <c r="D105" s="9"/>
      <c r="E105" s="9">
        <f t="shared" si="3"/>
        <v>0</v>
      </c>
      <c r="F105" s="74"/>
      <c r="G105" s="75">
        <f t="shared" si="4"/>
        <v>0</v>
      </c>
      <c r="H105" s="69">
        <f>Jahreswertung!G105</f>
        <v>0</v>
      </c>
      <c r="I105" s="72"/>
      <c r="J105" s="78">
        <f t="shared" si="5"/>
        <v>0</v>
      </c>
    </row>
    <row r="106" spans="2:10" s="73" customFormat="1" ht="20.25">
      <c r="B106" s="68" t="s">
        <v>35</v>
      </c>
      <c r="C106" s="67" t="s">
        <v>3</v>
      </c>
      <c r="D106" s="9"/>
      <c r="E106" s="9">
        <f t="shared" si="3"/>
        <v>0</v>
      </c>
      <c r="F106" s="74"/>
      <c r="G106" s="75">
        <f t="shared" si="4"/>
        <v>0</v>
      </c>
      <c r="H106" s="69">
        <f>Jahreswertung!G106</f>
        <v>0</v>
      </c>
      <c r="I106" s="72"/>
      <c r="J106" s="78">
        <f t="shared" si="5"/>
        <v>0</v>
      </c>
    </row>
    <row r="107" spans="2:10" s="73" customFormat="1" ht="20.25">
      <c r="B107" s="68" t="s">
        <v>36</v>
      </c>
      <c r="C107" s="67" t="s">
        <v>95</v>
      </c>
      <c r="D107" s="9"/>
      <c r="E107" s="9">
        <f t="shared" si="3"/>
        <v>0</v>
      </c>
      <c r="F107" s="74"/>
      <c r="G107" s="75">
        <f t="shared" si="4"/>
        <v>0</v>
      </c>
      <c r="H107" s="69">
        <f>Jahreswertung!G107</f>
        <v>0</v>
      </c>
      <c r="I107" s="72"/>
      <c r="J107" s="78">
        <f t="shared" si="5"/>
        <v>0</v>
      </c>
    </row>
    <row r="108" spans="2:10" s="73" customFormat="1" ht="20.25">
      <c r="B108" s="68" t="s">
        <v>37</v>
      </c>
      <c r="C108" s="67" t="s">
        <v>96</v>
      </c>
      <c r="D108" s="9"/>
      <c r="E108" s="9">
        <f t="shared" si="3"/>
        <v>0</v>
      </c>
      <c r="F108" s="74"/>
      <c r="G108" s="75">
        <f t="shared" si="4"/>
        <v>0</v>
      </c>
      <c r="H108" s="69">
        <f>Jahreswertung!G108</f>
        <v>0</v>
      </c>
      <c r="I108" s="72"/>
      <c r="J108" s="78">
        <f t="shared" si="5"/>
        <v>0</v>
      </c>
    </row>
    <row r="109" spans="2:10" s="73" customFormat="1" ht="20.25">
      <c r="B109" s="68" t="s">
        <v>38</v>
      </c>
      <c r="C109" s="62" t="s">
        <v>97</v>
      </c>
      <c r="D109" s="9"/>
      <c r="E109" s="9">
        <f t="shared" si="3"/>
        <v>0</v>
      </c>
      <c r="F109" s="74"/>
      <c r="G109" s="75">
        <f t="shared" si="4"/>
        <v>0</v>
      </c>
      <c r="H109" s="69">
        <f>Jahreswertung!G109</f>
        <v>0</v>
      </c>
      <c r="I109" s="72"/>
      <c r="J109" s="78">
        <f t="shared" si="5"/>
        <v>0</v>
      </c>
    </row>
    <row r="110" spans="2:10" s="73" customFormat="1" ht="20.25">
      <c r="B110" s="68" t="s">
        <v>39</v>
      </c>
      <c r="C110" s="67" t="s">
        <v>98</v>
      </c>
      <c r="D110" s="9"/>
      <c r="E110" s="9">
        <f t="shared" si="3"/>
        <v>0</v>
      </c>
      <c r="F110" s="74"/>
      <c r="G110" s="75">
        <f t="shared" si="4"/>
        <v>0</v>
      </c>
      <c r="H110" s="69">
        <f>Jahreswertung!G110</f>
        <v>0</v>
      </c>
      <c r="I110" s="72"/>
      <c r="J110" s="78">
        <f t="shared" si="5"/>
        <v>0</v>
      </c>
    </row>
    <row r="111" spans="2:10" s="73" customFormat="1" ht="20.25">
      <c r="B111" s="68" t="s">
        <v>40</v>
      </c>
      <c r="C111" s="62" t="s">
        <v>99</v>
      </c>
      <c r="D111" s="9"/>
      <c r="E111" s="9">
        <f t="shared" si="3"/>
        <v>0</v>
      </c>
      <c r="F111" s="74"/>
      <c r="G111" s="75">
        <f t="shared" si="4"/>
        <v>0</v>
      </c>
      <c r="H111" s="69">
        <f>Jahreswertung!G111</f>
        <v>0</v>
      </c>
      <c r="I111" s="72"/>
      <c r="J111" s="78">
        <f t="shared" si="5"/>
        <v>0</v>
      </c>
    </row>
    <row r="112" spans="2:10" s="73" customFormat="1" ht="20.25">
      <c r="B112" s="68" t="s">
        <v>41</v>
      </c>
      <c r="C112" s="67" t="s">
        <v>5</v>
      </c>
      <c r="D112" s="9"/>
      <c r="E112" s="9">
        <f t="shared" si="3"/>
        <v>0</v>
      </c>
      <c r="F112" s="74"/>
      <c r="G112" s="75">
        <f t="shared" si="4"/>
        <v>0</v>
      </c>
      <c r="H112" s="69">
        <f>Jahreswertung!G112</f>
        <v>0</v>
      </c>
      <c r="I112" s="72"/>
      <c r="J112" s="78">
        <f t="shared" si="5"/>
        <v>0</v>
      </c>
    </row>
    <row r="113" spans="2:10" s="73" customFormat="1" ht="20.25">
      <c r="B113" s="68" t="s">
        <v>42</v>
      </c>
      <c r="C113" s="67" t="s">
        <v>100</v>
      </c>
      <c r="D113" s="9"/>
      <c r="E113" s="9">
        <f t="shared" si="3"/>
        <v>0</v>
      </c>
      <c r="F113" s="74"/>
      <c r="G113" s="75">
        <f t="shared" si="4"/>
        <v>0</v>
      </c>
      <c r="H113" s="69">
        <f>Jahreswertung!G113</f>
        <v>0</v>
      </c>
      <c r="I113" s="72"/>
      <c r="J113" s="78">
        <f t="shared" si="5"/>
        <v>0</v>
      </c>
    </row>
    <row r="114" spans="2:10" s="73" customFormat="1" ht="20.25">
      <c r="B114" s="68" t="s">
        <v>43</v>
      </c>
      <c r="C114" s="67" t="s">
        <v>101</v>
      </c>
      <c r="D114" s="9"/>
      <c r="E114" s="9">
        <f t="shared" si="3"/>
        <v>0</v>
      </c>
      <c r="F114" s="74"/>
      <c r="G114" s="75">
        <f t="shared" si="4"/>
        <v>0</v>
      </c>
      <c r="H114" s="69">
        <f>Jahreswertung!G114</f>
        <v>0</v>
      </c>
      <c r="I114" s="72"/>
      <c r="J114" s="78">
        <f t="shared" si="5"/>
        <v>0</v>
      </c>
    </row>
    <row r="115" spans="2:10" s="73" customFormat="1" ht="20.25">
      <c r="B115" s="68" t="s">
        <v>44</v>
      </c>
      <c r="C115" s="67" t="s">
        <v>102</v>
      </c>
      <c r="D115" s="9"/>
      <c r="E115" s="9">
        <f t="shared" si="3"/>
        <v>0</v>
      </c>
      <c r="F115" s="74"/>
      <c r="G115" s="75">
        <f t="shared" si="4"/>
        <v>0</v>
      </c>
      <c r="H115" s="69">
        <f>Jahreswertung!G115</f>
        <v>0</v>
      </c>
      <c r="I115" s="72"/>
      <c r="J115" s="78">
        <f t="shared" si="5"/>
        <v>0</v>
      </c>
    </row>
    <row r="116" spans="2:10" s="73" customFormat="1" ht="20.25">
      <c r="B116" s="68" t="s">
        <v>45</v>
      </c>
      <c r="C116" s="67" t="s">
        <v>103</v>
      </c>
      <c r="D116" s="9"/>
      <c r="E116" s="9">
        <f t="shared" si="3"/>
        <v>0</v>
      </c>
      <c r="F116" s="74"/>
      <c r="G116" s="75">
        <f t="shared" si="4"/>
        <v>0</v>
      </c>
      <c r="H116" s="69">
        <f>Jahreswertung!G116</f>
        <v>0</v>
      </c>
      <c r="I116" s="72"/>
      <c r="J116" s="78">
        <f t="shared" si="5"/>
        <v>0</v>
      </c>
    </row>
    <row r="117" spans="2:10" s="73" customFormat="1" ht="20.25">
      <c r="B117" s="68" t="s">
        <v>46</v>
      </c>
      <c r="C117" s="67" t="s">
        <v>104</v>
      </c>
      <c r="D117" s="9"/>
      <c r="E117" s="9">
        <f t="shared" si="3"/>
        <v>0</v>
      </c>
      <c r="F117" s="74"/>
      <c r="G117" s="75">
        <f t="shared" si="4"/>
        <v>0</v>
      </c>
      <c r="H117" s="69">
        <f>Jahreswertung!G117</f>
        <v>0</v>
      </c>
      <c r="I117" s="72"/>
      <c r="J117" s="78">
        <f t="shared" si="5"/>
        <v>0</v>
      </c>
    </row>
    <row r="118" spans="2:10" s="73" customFormat="1" ht="20.25">
      <c r="B118" s="68" t="s">
        <v>47</v>
      </c>
      <c r="C118" s="67" t="s">
        <v>84</v>
      </c>
      <c r="D118" s="9"/>
      <c r="E118" s="9">
        <f t="shared" si="3"/>
        <v>0</v>
      </c>
      <c r="F118" s="74"/>
      <c r="G118" s="75">
        <f t="shared" si="4"/>
        <v>0</v>
      </c>
      <c r="H118" s="69">
        <f>Jahreswertung!G118</f>
        <v>0</v>
      </c>
      <c r="I118" s="72"/>
      <c r="J118" s="78">
        <f t="shared" si="5"/>
        <v>0</v>
      </c>
    </row>
    <row r="119" spans="2:10" s="73" customFormat="1" ht="20.25">
      <c r="B119" s="68" t="s">
        <v>48</v>
      </c>
      <c r="C119" s="67" t="s">
        <v>85</v>
      </c>
      <c r="D119" s="9"/>
      <c r="E119" s="9">
        <f t="shared" si="3"/>
        <v>0</v>
      </c>
      <c r="F119" s="74"/>
      <c r="G119" s="75">
        <f t="shared" si="4"/>
        <v>0</v>
      </c>
      <c r="H119" s="69">
        <f>Jahreswertung!G119</f>
        <v>0</v>
      </c>
      <c r="I119" s="72"/>
      <c r="J119" s="78">
        <f t="shared" si="5"/>
        <v>0</v>
      </c>
    </row>
    <row r="120" spans="2:10" s="73" customFormat="1" ht="20.25">
      <c r="B120" s="68" t="s">
        <v>49</v>
      </c>
      <c r="C120" s="67" t="s">
        <v>86</v>
      </c>
      <c r="D120" s="9"/>
      <c r="E120" s="9">
        <f t="shared" si="3"/>
        <v>0</v>
      </c>
      <c r="F120" s="74"/>
      <c r="G120" s="75">
        <f t="shared" si="4"/>
        <v>0</v>
      </c>
      <c r="H120" s="69">
        <f>Jahreswertung!G120</f>
        <v>0</v>
      </c>
      <c r="I120" s="72"/>
      <c r="J120" s="78">
        <f t="shared" si="5"/>
        <v>0</v>
      </c>
    </row>
    <row r="121" spans="2:10" s="73" customFormat="1" ht="20.25">
      <c r="B121" s="68" t="s">
        <v>50</v>
      </c>
      <c r="C121" s="67" t="s">
        <v>87</v>
      </c>
      <c r="D121" s="9"/>
      <c r="E121" s="9">
        <f t="shared" si="3"/>
        <v>0</v>
      </c>
      <c r="F121" s="74"/>
      <c r="G121" s="75">
        <f t="shared" si="4"/>
        <v>0</v>
      </c>
      <c r="H121" s="69">
        <f>Jahreswertung!G121</f>
        <v>0</v>
      </c>
      <c r="I121" s="72"/>
      <c r="J121" s="78">
        <f t="shared" si="5"/>
        <v>0</v>
      </c>
    </row>
    <row r="122" spans="2:10" s="73" customFormat="1" ht="20.25">
      <c r="B122" s="68" t="s">
        <v>51</v>
      </c>
      <c r="C122" s="62" t="s">
        <v>82</v>
      </c>
      <c r="D122" s="9"/>
      <c r="E122" s="9">
        <f t="shared" si="3"/>
        <v>0</v>
      </c>
      <c r="F122" s="74"/>
      <c r="G122" s="75">
        <f t="shared" si="4"/>
        <v>0</v>
      </c>
      <c r="H122" s="69">
        <f>Jahreswertung!G122</f>
        <v>0</v>
      </c>
      <c r="I122" s="72"/>
      <c r="J122" s="78">
        <f t="shared" si="5"/>
        <v>0</v>
      </c>
    </row>
    <row r="123" spans="2:10" s="73" customFormat="1" ht="20.25">
      <c r="B123" s="68" t="s">
        <v>52</v>
      </c>
      <c r="C123" s="67" t="s">
        <v>90</v>
      </c>
      <c r="D123" s="9"/>
      <c r="E123" s="9">
        <f t="shared" si="3"/>
        <v>0</v>
      </c>
      <c r="F123" s="74"/>
      <c r="G123" s="75">
        <f t="shared" si="4"/>
        <v>0</v>
      </c>
      <c r="H123" s="69">
        <f>Jahreswertung!G123</f>
        <v>0</v>
      </c>
      <c r="I123" s="72"/>
      <c r="J123" s="78">
        <f t="shared" si="5"/>
        <v>0</v>
      </c>
    </row>
    <row r="124" spans="2:10" s="73" customFormat="1" ht="20.25">
      <c r="B124" s="68" t="s">
        <v>53</v>
      </c>
      <c r="C124" s="67" t="s">
        <v>79</v>
      </c>
      <c r="D124" s="9"/>
      <c r="E124" s="9">
        <f t="shared" si="3"/>
        <v>0</v>
      </c>
      <c r="F124" s="74"/>
      <c r="G124" s="75">
        <f t="shared" si="4"/>
        <v>0</v>
      </c>
      <c r="H124" s="69">
        <f>Jahreswertung!G124</f>
        <v>0</v>
      </c>
      <c r="I124" s="72"/>
      <c r="J124" s="78">
        <f t="shared" si="5"/>
        <v>0</v>
      </c>
    </row>
    <row r="125" spans="2:10" s="73" customFormat="1" ht="20.25">
      <c r="B125" s="68" t="s">
        <v>54</v>
      </c>
      <c r="C125" s="67" t="s">
        <v>10</v>
      </c>
      <c r="D125" s="9"/>
      <c r="E125" s="9">
        <f t="shared" si="3"/>
        <v>0</v>
      </c>
      <c r="F125" s="74"/>
      <c r="G125" s="75">
        <f t="shared" si="4"/>
        <v>0</v>
      </c>
      <c r="H125" s="69">
        <f>Jahreswertung!G125</f>
        <v>0</v>
      </c>
      <c r="I125" s="72"/>
      <c r="J125" s="78">
        <f t="shared" si="5"/>
        <v>0</v>
      </c>
    </row>
    <row r="126" spans="2:10" s="73" customFormat="1" ht="20.25">
      <c r="B126" s="68" t="s">
        <v>55</v>
      </c>
      <c r="C126" s="67" t="s">
        <v>6</v>
      </c>
      <c r="D126" s="9"/>
      <c r="E126" s="9">
        <f t="shared" si="3"/>
        <v>0</v>
      </c>
      <c r="F126" s="74"/>
      <c r="G126" s="75">
        <f t="shared" si="4"/>
        <v>0</v>
      </c>
      <c r="H126" s="69">
        <f>Jahreswertung!G126</f>
        <v>0</v>
      </c>
      <c r="I126" s="72"/>
      <c r="J126" s="78">
        <f t="shared" si="5"/>
        <v>0</v>
      </c>
    </row>
    <row r="127" spans="2:10" s="73" customFormat="1" ht="20.25">
      <c r="B127" s="68" t="s">
        <v>56</v>
      </c>
      <c r="C127" s="67" t="s">
        <v>7</v>
      </c>
      <c r="D127" s="9"/>
      <c r="E127" s="9">
        <f t="shared" si="3"/>
        <v>0</v>
      </c>
      <c r="F127" s="74"/>
      <c r="G127" s="75">
        <f t="shared" si="4"/>
        <v>0</v>
      </c>
      <c r="H127" s="69">
        <f>Jahreswertung!G127</f>
        <v>0</v>
      </c>
      <c r="I127" s="72"/>
      <c r="J127" s="78">
        <f t="shared" si="5"/>
        <v>0</v>
      </c>
    </row>
    <row r="128" spans="2:10" s="73" customFormat="1" ht="20.25">
      <c r="B128" s="68" t="s">
        <v>57</v>
      </c>
      <c r="C128" s="62" t="s">
        <v>105</v>
      </c>
      <c r="D128" s="9"/>
      <c r="E128" s="9">
        <f t="shared" si="3"/>
        <v>0</v>
      </c>
      <c r="F128" s="74"/>
      <c r="G128" s="75">
        <f t="shared" si="4"/>
        <v>0</v>
      </c>
      <c r="H128" s="69">
        <f>Jahreswertung!G128</f>
        <v>0</v>
      </c>
      <c r="I128" s="72"/>
      <c r="J128" s="78">
        <f t="shared" si="5"/>
        <v>0</v>
      </c>
    </row>
    <row r="129" spans="2:10" s="73" customFormat="1" ht="20.25">
      <c r="B129" s="68" t="s">
        <v>58</v>
      </c>
      <c r="C129" s="62">
        <v>43</v>
      </c>
      <c r="D129" s="9"/>
      <c r="E129" s="9">
        <f t="shared" si="3"/>
        <v>0</v>
      </c>
      <c r="F129" s="74"/>
      <c r="G129" s="75">
        <f t="shared" si="4"/>
        <v>0</v>
      </c>
      <c r="H129" s="69">
        <f>Jahreswertung!G129</f>
        <v>0</v>
      </c>
      <c r="I129" s="72"/>
      <c r="J129" s="78">
        <f t="shared" si="5"/>
        <v>0</v>
      </c>
    </row>
    <row r="130" spans="2:10" s="11" customFormat="1" ht="20.25">
      <c r="B130" s="68" t="s">
        <v>59</v>
      </c>
      <c r="C130" s="67" t="s">
        <v>106</v>
      </c>
      <c r="D130" s="9"/>
      <c r="E130" s="9">
        <f t="shared" si="3"/>
        <v>0</v>
      </c>
      <c r="F130" s="74"/>
      <c r="G130" s="75">
        <f t="shared" si="4"/>
        <v>0</v>
      </c>
      <c r="H130" s="69">
        <f>Jahreswertung!G130</f>
        <v>0</v>
      </c>
      <c r="I130" s="72"/>
      <c r="J130" s="78">
        <f t="shared" si="5"/>
        <v>0</v>
      </c>
    </row>
    <row r="131" spans="2:10" s="73" customFormat="1" ht="20.25">
      <c r="B131" s="68" t="s">
        <v>60</v>
      </c>
      <c r="C131" s="67" t="s">
        <v>9</v>
      </c>
      <c r="D131" s="9"/>
      <c r="E131" s="9">
        <f t="shared" si="3"/>
        <v>0</v>
      </c>
      <c r="F131" s="74"/>
      <c r="G131" s="75">
        <f t="shared" si="4"/>
        <v>0</v>
      </c>
      <c r="H131" s="69">
        <f>Jahreswertung!G131</f>
        <v>0</v>
      </c>
      <c r="I131" s="72"/>
      <c r="J131" s="78">
        <f t="shared" si="5"/>
        <v>0</v>
      </c>
    </row>
    <row r="132" spans="2:10" s="11" customFormat="1" ht="20.25">
      <c r="B132" s="68" t="s">
        <v>61</v>
      </c>
      <c r="C132" s="62">
        <v>46</v>
      </c>
      <c r="D132" s="9"/>
      <c r="E132" s="9">
        <f t="shared" si="3"/>
        <v>0</v>
      </c>
      <c r="F132" s="74"/>
      <c r="G132" s="75">
        <f t="shared" si="4"/>
        <v>0</v>
      </c>
      <c r="H132" s="69">
        <f>Jahreswertung!G132</f>
        <v>0</v>
      </c>
      <c r="I132" s="72"/>
      <c r="J132" s="78">
        <f t="shared" si="5"/>
        <v>0</v>
      </c>
    </row>
    <row r="133" spans="2:10" s="11" customFormat="1" ht="20.25">
      <c r="B133" s="68" t="s">
        <v>62</v>
      </c>
      <c r="C133" s="62">
        <v>47</v>
      </c>
      <c r="D133" s="9"/>
      <c r="E133" s="9">
        <f t="shared" si="3"/>
        <v>0</v>
      </c>
      <c r="F133" s="74"/>
      <c r="G133" s="75">
        <f t="shared" si="4"/>
        <v>0</v>
      </c>
      <c r="H133" s="69">
        <f>Jahreswertung!G133</f>
        <v>0</v>
      </c>
      <c r="I133" s="72"/>
      <c r="J133" s="78">
        <f t="shared" si="5"/>
        <v>0</v>
      </c>
    </row>
    <row r="134" spans="2:10" s="11" customFormat="1" ht="20.25">
      <c r="B134" s="68" t="s">
        <v>63</v>
      </c>
      <c r="C134" s="62">
        <v>48</v>
      </c>
      <c r="D134" s="9"/>
      <c r="E134" s="9">
        <f t="shared" si="3"/>
        <v>0</v>
      </c>
      <c r="F134" s="74"/>
      <c r="G134" s="75">
        <f t="shared" si="4"/>
        <v>0</v>
      </c>
      <c r="H134" s="69">
        <f>Jahreswertung!G134</f>
        <v>0</v>
      </c>
      <c r="I134" s="72"/>
      <c r="J134" s="78">
        <f t="shared" si="5"/>
        <v>0</v>
      </c>
    </row>
    <row r="135" spans="2:10" s="11" customFormat="1" ht="20.25">
      <c r="B135" s="68" t="s">
        <v>64</v>
      </c>
      <c r="C135" s="62">
        <v>49</v>
      </c>
      <c r="D135" s="9"/>
      <c r="E135" s="9">
        <f t="shared" si="3"/>
        <v>0</v>
      </c>
      <c r="F135" s="74"/>
      <c r="G135" s="75">
        <f t="shared" si="4"/>
        <v>0</v>
      </c>
      <c r="H135" s="69">
        <f>Jahreswertung!G135</f>
        <v>0</v>
      </c>
      <c r="I135" s="72"/>
      <c r="J135" s="78">
        <f t="shared" si="5"/>
        <v>0</v>
      </c>
    </row>
    <row r="136" spans="2:10" s="11" customFormat="1" ht="20.25">
      <c r="B136" s="68" t="s">
        <v>65</v>
      </c>
      <c r="C136" s="62">
        <v>50</v>
      </c>
      <c r="D136" s="9"/>
      <c r="E136" s="9">
        <f t="shared" si="3"/>
        <v>0</v>
      </c>
      <c r="F136" s="74"/>
      <c r="G136" s="75">
        <f t="shared" si="4"/>
        <v>0</v>
      </c>
      <c r="H136" s="69">
        <f>Jahreswertung!G136</f>
        <v>0</v>
      </c>
      <c r="I136" s="72"/>
      <c r="J136" s="78">
        <f t="shared" si="5"/>
        <v>0</v>
      </c>
    </row>
  </sheetData>
  <sheetProtection/>
  <mergeCells count="4">
    <mergeCell ref="B20:H20"/>
    <mergeCell ref="B1:H1"/>
    <mergeCell ref="B2:H2"/>
    <mergeCell ref="B4:H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22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DDF73F"/>
    <pageSetUpPr fitToPage="1"/>
  </sheetPr>
  <dimension ref="A1:J136"/>
  <sheetViews>
    <sheetView zoomScalePageLayoutView="0" workbookViewId="0" topLeftCell="A1">
      <selection activeCell="C19" sqref="C19"/>
    </sheetView>
  </sheetViews>
  <sheetFormatPr defaultColWidth="20.421875" defaultRowHeight="12.75"/>
  <cols>
    <col min="1" max="1" width="1.1484375" style="7" customWidth="1"/>
    <col min="2" max="2" width="11.421875" style="7" bestFit="1" customWidth="1"/>
    <col min="3" max="3" width="26.7109375" style="10" bestFit="1" customWidth="1"/>
    <col min="4" max="4" width="13.8515625" style="7" customWidth="1"/>
    <col min="5" max="5" width="13.8515625" style="10" customWidth="1"/>
    <col min="6" max="6" width="14.57421875" style="7" customWidth="1"/>
    <col min="7" max="7" width="18.57421875" style="7" bestFit="1" customWidth="1"/>
    <col min="8" max="8" width="15.421875" style="7" bestFit="1" customWidth="1"/>
    <col min="9" max="9" width="1.1484375" style="7" customWidth="1"/>
    <col min="10" max="10" width="6.7109375" style="76" customWidth="1"/>
    <col min="11" max="11" width="20.421875" style="7" customWidth="1"/>
    <col min="12" max="12" width="5.8515625" style="7" customWidth="1"/>
    <col min="13" max="13" width="10.421875" style="7" customWidth="1"/>
    <col min="14" max="14" width="9.00390625" style="7" customWidth="1"/>
    <col min="15" max="15" width="9.57421875" style="7" customWidth="1"/>
    <col min="16" max="16" width="10.8515625" style="7" customWidth="1"/>
    <col min="17" max="17" width="5.8515625" style="7" customWidth="1"/>
    <col min="18" max="18" width="11.57421875" style="7" customWidth="1"/>
    <col min="19" max="19" width="12.140625" style="7" customWidth="1"/>
    <col min="20" max="20" width="11.28125" style="7" customWidth="1"/>
    <col min="21" max="16384" width="20.421875" style="7" customWidth="1"/>
  </cols>
  <sheetData>
    <row r="1" spans="1:8" ht="50.25" customHeight="1">
      <c r="A1" s="14"/>
      <c r="B1" s="105" t="s">
        <v>12</v>
      </c>
      <c r="C1" s="105"/>
      <c r="D1" s="105"/>
      <c r="E1" s="105"/>
      <c r="F1" s="105"/>
      <c r="G1" s="105"/>
      <c r="H1" s="105"/>
    </row>
    <row r="2" spans="1:8" ht="68.25" customHeight="1">
      <c r="A2" s="14"/>
      <c r="B2" s="106" t="s">
        <v>115</v>
      </c>
      <c r="C2" s="106"/>
      <c r="D2" s="106"/>
      <c r="E2" s="106"/>
      <c r="F2" s="106"/>
      <c r="G2" s="106"/>
      <c r="H2" s="106"/>
    </row>
    <row r="3" spans="3:5" ht="11.25" customHeight="1">
      <c r="C3" s="7"/>
      <c r="E3" s="7"/>
    </row>
    <row r="4" spans="1:8" ht="32.25" customHeight="1">
      <c r="A4" s="15"/>
      <c r="B4" s="107">
        <f>Jahreswertung!$H$2</f>
        <v>41723</v>
      </c>
      <c r="C4" s="107"/>
      <c r="D4" s="107"/>
      <c r="E4" s="107"/>
      <c r="F4" s="107"/>
      <c r="G4" s="107"/>
      <c r="H4" s="107"/>
    </row>
    <row r="5" spans="1:5" ht="11.25" customHeight="1">
      <c r="A5" s="15"/>
      <c r="C5" s="7"/>
      <c r="E5" s="7"/>
    </row>
    <row r="6" spans="1:10" s="64" customFormat="1" ht="32.25" customHeight="1">
      <c r="A6" s="63"/>
      <c r="B6" s="80" t="s">
        <v>0</v>
      </c>
      <c r="C6" s="81" t="s">
        <v>1</v>
      </c>
      <c r="D6" s="81" t="s">
        <v>13</v>
      </c>
      <c r="E6" s="81" t="s">
        <v>14</v>
      </c>
      <c r="F6" s="82" t="s">
        <v>15</v>
      </c>
      <c r="G6" s="82" t="s">
        <v>116</v>
      </c>
      <c r="H6" s="80" t="s">
        <v>11</v>
      </c>
      <c r="J6" s="77"/>
    </row>
    <row r="7" spans="2:10" s="72" customFormat="1" ht="20.25">
      <c r="B7" s="68" t="s">
        <v>16</v>
      </c>
      <c r="C7" s="67" t="s">
        <v>89</v>
      </c>
      <c r="D7" s="9"/>
      <c r="E7" s="9">
        <f aca="true" t="shared" si="0" ref="E7:E19">F7-D7</f>
        <v>0</v>
      </c>
      <c r="F7" s="74"/>
      <c r="G7" s="75">
        <f>SUM(F7/12)</f>
        <v>0</v>
      </c>
      <c r="H7" s="69">
        <f>Jahreswertung!H3</f>
        <v>0</v>
      </c>
      <c r="J7" s="78">
        <f>IF(H7=0,0,1)</f>
        <v>0</v>
      </c>
    </row>
    <row r="8" spans="2:10" s="73" customFormat="1" ht="20.25">
      <c r="B8" s="68" t="s">
        <v>17</v>
      </c>
      <c r="C8" s="67" t="s">
        <v>78</v>
      </c>
      <c r="D8" s="9"/>
      <c r="E8" s="9">
        <f t="shared" si="0"/>
        <v>0</v>
      </c>
      <c r="F8" s="74"/>
      <c r="G8" s="75">
        <f aca="true" t="shared" si="1" ref="G8:G19">SUM(F8/12)</f>
        <v>0</v>
      </c>
      <c r="H8" s="69">
        <f>Jahreswertung!H4</f>
        <v>0</v>
      </c>
      <c r="I8" s="72"/>
      <c r="J8" s="78">
        <f aca="true" t="shared" si="2" ref="J8:J19">IF(H8=0,0,1)</f>
        <v>0</v>
      </c>
    </row>
    <row r="9" spans="2:10" s="11" customFormat="1" ht="20.25">
      <c r="B9" s="68" t="s">
        <v>18</v>
      </c>
      <c r="C9" s="62" t="s">
        <v>107</v>
      </c>
      <c r="D9" s="9"/>
      <c r="E9" s="9">
        <f t="shared" si="0"/>
        <v>0</v>
      </c>
      <c r="F9" s="74"/>
      <c r="G9" s="75">
        <f t="shared" si="1"/>
        <v>0</v>
      </c>
      <c r="H9" s="69">
        <f>Jahreswertung!H5</f>
        <v>0</v>
      </c>
      <c r="I9" s="72"/>
      <c r="J9" s="78">
        <f t="shared" si="2"/>
        <v>0</v>
      </c>
    </row>
    <row r="10" spans="2:10" s="11" customFormat="1" ht="20.25">
      <c r="B10" s="68" t="s">
        <v>19</v>
      </c>
      <c r="C10" s="62" t="s">
        <v>108</v>
      </c>
      <c r="D10" s="9"/>
      <c r="E10" s="9">
        <f t="shared" si="0"/>
        <v>0</v>
      </c>
      <c r="F10" s="74"/>
      <c r="G10" s="75">
        <f t="shared" si="1"/>
        <v>0</v>
      </c>
      <c r="H10" s="69">
        <f>Jahreswertung!H6</f>
        <v>0</v>
      </c>
      <c r="I10" s="72"/>
      <c r="J10" s="78">
        <f t="shared" si="2"/>
        <v>0</v>
      </c>
    </row>
    <row r="11" spans="2:10" s="11" customFormat="1" ht="20.25">
      <c r="B11" s="68" t="s">
        <v>20</v>
      </c>
      <c r="C11" s="62" t="s">
        <v>109</v>
      </c>
      <c r="D11" s="9"/>
      <c r="E11" s="9">
        <f t="shared" si="0"/>
        <v>0</v>
      </c>
      <c r="F11" s="74"/>
      <c r="G11" s="75">
        <f t="shared" si="1"/>
        <v>0</v>
      </c>
      <c r="H11" s="69">
        <f>Jahreswertung!H7</f>
        <v>0</v>
      </c>
      <c r="I11" s="72"/>
      <c r="J11" s="78">
        <f t="shared" si="2"/>
        <v>0</v>
      </c>
    </row>
    <row r="12" spans="2:10" s="11" customFormat="1" ht="20.25">
      <c r="B12" s="68" t="s">
        <v>21</v>
      </c>
      <c r="C12" s="62" t="s">
        <v>110</v>
      </c>
      <c r="D12" s="9"/>
      <c r="E12" s="9">
        <f t="shared" si="0"/>
        <v>0</v>
      </c>
      <c r="F12" s="74"/>
      <c r="G12" s="75">
        <f t="shared" si="1"/>
        <v>0</v>
      </c>
      <c r="H12" s="69">
        <f>Jahreswertung!H8</f>
        <v>0</v>
      </c>
      <c r="I12" s="72"/>
      <c r="J12" s="78">
        <f t="shared" si="2"/>
        <v>0</v>
      </c>
    </row>
    <row r="13" spans="2:10" s="73" customFormat="1" ht="20.25">
      <c r="B13" s="68" t="s">
        <v>22</v>
      </c>
      <c r="C13" s="67" t="s">
        <v>83</v>
      </c>
      <c r="D13" s="9"/>
      <c r="E13" s="9">
        <f t="shared" si="0"/>
        <v>0</v>
      </c>
      <c r="F13" s="74"/>
      <c r="G13" s="75">
        <f t="shared" si="1"/>
        <v>0</v>
      </c>
      <c r="H13" s="69">
        <f>Jahreswertung!H9</f>
        <v>0</v>
      </c>
      <c r="I13" s="72"/>
      <c r="J13" s="78">
        <f t="shared" si="2"/>
        <v>0</v>
      </c>
    </row>
    <row r="14" spans="2:10" s="73" customFormat="1" ht="20.25">
      <c r="B14" s="68" t="s">
        <v>23</v>
      </c>
      <c r="C14" s="62" t="s">
        <v>81</v>
      </c>
      <c r="D14" s="9"/>
      <c r="E14" s="9">
        <f t="shared" si="0"/>
        <v>0</v>
      </c>
      <c r="F14" s="74"/>
      <c r="G14" s="75">
        <f t="shared" si="1"/>
        <v>0</v>
      </c>
      <c r="H14" s="69">
        <f>Jahreswertung!H10</f>
        <v>0</v>
      </c>
      <c r="I14" s="72"/>
      <c r="J14" s="78">
        <f t="shared" si="2"/>
        <v>0</v>
      </c>
    </row>
    <row r="15" spans="2:10" s="73" customFormat="1" ht="20.25">
      <c r="B15" s="68" t="s">
        <v>24</v>
      </c>
      <c r="C15" s="62" t="s">
        <v>88</v>
      </c>
      <c r="D15" s="9"/>
      <c r="E15" s="9">
        <f t="shared" si="0"/>
        <v>0</v>
      </c>
      <c r="F15" s="74"/>
      <c r="G15" s="75">
        <f t="shared" si="1"/>
        <v>0</v>
      </c>
      <c r="H15" s="69">
        <f>Jahreswertung!H11</f>
        <v>0</v>
      </c>
      <c r="I15" s="72"/>
      <c r="J15" s="78">
        <f t="shared" si="2"/>
        <v>0</v>
      </c>
    </row>
    <row r="16" spans="2:10" s="11" customFormat="1" ht="20.25">
      <c r="B16" s="68" t="s">
        <v>25</v>
      </c>
      <c r="C16" s="62" t="s">
        <v>111</v>
      </c>
      <c r="D16" s="9"/>
      <c r="E16" s="9">
        <f t="shared" si="0"/>
        <v>0</v>
      </c>
      <c r="F16" s="74"/>
      <c r="G16" s="75">
        <f t="shared" si="1"/>
        <v>0</v>
      </c>
      <c r="H16" s="69">
        <f>Jahreswertung!H12</f>
        <v>0</v>
      </c>
      <c r="I16" s="72"/>
      <c r="J16" s="78">
        <f t="shared" si="2"/>
        <v>0</v>
      </c>
    </row>
    <row r="17" spans="2:10" s="11" customFormat="1" ht="20.25">
      <c r="B17" s="68" t="s">
        <v>26</v>
      </c>
      <c r="C17" s="62" t="s">
        <v>112</v>
      </c>
      <c r="D17" s="9"/>
      <c r="E17" s="9">
        <f t="shared" si="0"/>
        <v>0</v>
      </c>
      <c r="F17" s="74"/>
      <c r="G17" s="75">
        <f t="shared" si="1"/>
        <v>0</v>
      </c>
      <c r="H17" s="69">
        <f>Jahreswertung!H13</f>
        <v>0</v>
      </c>
      <c r="I17" s="72"/>
      <c r="J17" s="78">
        <f t="shared" si="2"/>
        <v>0</v>
      </c>
    </row>
    <row r="18" spans="2:10" s="73" customFormat="1" ht="20.25">
      <c r="B18" s="68" t="s">
        <v>27</v>
      </c>
      <c r="C18" s="67" t="s">
        <v>80</v>
      </c>
      <c r="D18" s="9"/>
      <c r="E18" s="9">
        <f t="shared" si="0"/>
        <v>0</v>
      </c>
      <c r="F18" s="74"/>
      <c r="G18" s="75">
        <f t="shared" si="1"/>
        <v>0</v>
      </c>
      <c r="H18" s="69">
        <f>Jahreswertung!H14</f>
        <v>0</v>
      </c>
      <c r="I18" s="72"/>
      <c r="J18" s="78">
        <f t="shared" si="2"/>
        <v>0</v>
      </c>
    </row>
    <row r="19" spans="2:10" s="11" customFormat="1" ht="20.25">
      <c r="B19" s="68" t="s">
        <v>28</v>
      </c>
      <c r="C19" s="62" t="s">
        <v>119</v>
      </c>
      <c r="D19" s="9"/>
      <c r="E19" s="9">
        <f t="shared" si="0"/>
        <v>0</v>
      </c>
      <c r="F19" s="74"/>
      <c r="G19" s="75">
        <f t="shared" si="1"/>
        <v>0</v>
      </c>
      <c r="H19" s="69">
        <f>Jahreswertung!H15</f>
        <v>0</v>
      </c>
      <c r="I19" s="72"/>
      <c r="J19" s="78">
        <f t="shared" si="2"/>
        <v>0</v>
      </c>
    </row>
    <row r="20" spans="2:8" ht="26.25">
      <c r="B20" s="102" t="s">
        <v>8</v>
      </c>
      <c r="C20" s="103"/>
      <c r="D20" s="103"/>
      <c r="E20" s="103"/>
      <c r="F20" s="103"/>
      <c r="G20" s="103"/>
      <c r="H20" s="104"/>
    </row>
    <row r="21" ht="26.25"/>
    <row r="22" ht="26.25"/>
    <row r="23" ht="26.25"/>
    <row r="24" ht="26.25"/>
    <row r="25" ht="26.25"/>
    <row r="26" ht="26.25"/>
    <row r="27" ht="26.25"/>
    <row r="28" ht="26.25"/>
    <row r="29" ht="26.25"/>
    <row r="30" ht="26.25"/>
    <row r="31" ht="26.25"/>
    <row r="32" ht="26.25"/>
    <row r="33" ht="26.25"/>
    <row r="34" ht="26.25"/>
    <row r="35" ht="26.25"/>
    <row r="36" ht="26.25"/>
    <row r="37" ht="26.25"/>
    <row r="38" ht="26.25"/>
    <row r="39" ht="26.25"/>
    <row r="40" ht="26.25"/>
    <row r="41" ht="26.25"/>
    <row r="42" ht="26.25"/>
    <row r="43" ht="26.25"/>
    <row r="44" ht="26.25"/>
    <row r="45" ht="26.25"/>
    <row r="46" ht="26.25"/>
    <row r="47" ht="26.25"/>
    <row r="48" ht="26.25"/>
    <row r="49" ht="26.25"/>
    <row r="50" ht="26.25"/>
    <row r="51" ht="26.25"/>
    <row r="52" ht="26.25"/>
    <row r="53" ht="26.25"/>
    <row r="54" ht="26.25"/>
    <row r="55" ht="26.25"/>
    <row r="56" ht="26.25"/>
    <row r="57" s="11" customFormat="1" ht="20.25">
      <c r="J57" s="79"/>
    </row>
    <row r="58" spans="3:10" s="11" customFormat="1" ht="20.25">
      <c r="C58" s="23"/>
      <c r="E58" s="23"/>
      <c r="J58" s="79"/>
    </row>
    <row r="59" spans="3:10" s="11" customFormat="1" ht="20.25">
      <c r="C59" s="23"/>
      <c r="E59" s="23"/>
      <c r="J59" s="79"/>
    </row>
    <row r="60" spans="3:10" s="11" customFormat="1" ht="20.25">
      <c r="C60" s="23"/>
      <c r="E60" s="23"/>
      <c r="J60" s="79"/>
    </row>
    <row r="61" spans="3:10" s="11" customFormat="1" ht="20.25">
      <c r="C61" s="23"/>
      <c r="E61" s="23"/>
      <c r="J61" s="79"/>
    </row>
    <row r="62" spans="3:10" s="11" customFormat="1" ht="20.25">
      <c r="C62" s="23"/>
      <c r="E62" s="23"/>
      <c r="J62" s="79"/>
    </row>
    <row r="63" spans="3:10" s="11" customFormat="1" ht="20.25">
      <c r="C63" s="23"/>
      <c r="E63" s="23"/>
      <c r="J63" s="79"/>
    </row>
    <row r="64" spans="3:10" s="11" customFormat="1" ht="20.25">
      <c r="C64" s="23"/>
      <c r="E64" s="23"/>
      <c r="J64" s="79"/>
    </row>
    <row r="65" spans="3:10" s="11" customFormat="1" ht="20.25">
      <c r="C65" s="23"/>
      <c r="E65" s="23"/>
      <c r="J65" s="79"/>
    </row>
    <row r="66" spans="3:10" s="11" customFormat="1" ht="20.25">
      <c r="C66" s="23"/>
      <c r="E66" s="23"/>
      <c r="J66" s="79"/>
    </row>
    <row r="67" spans="3:10" s="11" customFormat="1" ht="20.25">
      <c r="C67" s="23"/>
      <c r="E67" s="23"/>
      <c r="J67" s="79"/>
    </row>
    <row r="68" spans="3:10" s="11" customFormat="1" ht="20.25">
      <c r="C68" s="23"/>
      <c r="E68" s="23"/>
      <c r="J68" s="79"/>
    </row>
    <row r="69" spans="3:10" s="11" customFormat="1" ht="20.25">
      <c r="C69" s="23"/>
      <c r="E69" s="23"/>
      <c r="J69" s="79"/>
    </row>
    <row r="70" spans="3:10" s="11" customFormat="1" ht="20.25">
      <c r="C70" s="23"/>
      <c r="E70" s="23"/>
      <c r="J70" s="79"/>
    </row>
    <row r="71" spans="3:10" s="11" customFormat="1" ht="20.25">
      <c r="C71" s="23"/>
      <c r="E71" s="23"/>
      <c r="J71" s="79"/>
    </row>
    <row r="72" spans="3:10" s="11" customFormat="1" ht="20.25">
      <c r="C72" s="23"/>
      <c r="E72" s="23"/>
      <c r="J72" s="79"/>
    </row>
    <row r="73" spans="3:10" s="11" customFormat="1" ht="20.25">
      <c r="C73" s="23"/>
      <c r="E73" s="23"/>
      <c r="J73" s="79"/>
    </row>
    <row r="74" spans="3:10" s="11" customFormat="1" ht="20.25">
      <c r="C74" s="23"/>
      <c r="E74" s="23"/>
      <c r="J74" s="79"/>
    </row>
    <row r="75" spans="3:10" s="11" customFormat="1" ht="20.25">
      <c r="C75" s="23"/>
      <c r="E75" s="23"/>
      <c r="J75" s="79"/>
    </row>
    <row r="76" spans="3:10" s="11" customFormat="1" ht="20.25">
      <c r="C76" s="23"/>
      <c r="E76" s="23"/>
      <c r="J76" s="79"/>
    </row>
    <row r="77" spans="3:10" s="11" customFormat="1" ht="20.25">
      <c r="C77" s="23"/>
      <c r="E77" s="23"/>
      <c r="J77" s="79"/>
    </row>
    <row r="78" spans="3:10" s="11" customFormat="1" ht="20.25">
      <c r="C78" s="23"/>
      <c r="E78" s="23"/>
      <c r="J78" s="79"/>
    </row>
    <row r="79" spans="3:10" s="11" customFormat="1" ht="20.25">
      <c r="C79" s="23"/>
      <c r="E79" s="23"/>
      <c r="J79" s="79"/>
    </row>
    <row r="80" spans="3:10" s="11" customFormat="1" ht="20.25">
      <c r="C80" s="23"/>
      <c r="E80" s="23"/>
      <c r="J80" s="79"/>
    </row>
    <row r="81" spans="3:10" s="11" customFormat="1" ht="20.25">
      <c r="C81" s="23"/>
      <c r="E81" s="23"/>
      <c r="J81" s="79"/>
    </row>
    <row r="82" spans="3:10" s="11" customFormat="1" ht="20.25">
      <c r="C82" s="23"/>
      <c r="E82" s="23"/>
      <c r="J82" s="79"/>
    </row>
    <row r="83" ht="26.25"/>
    <row r="84" ht="26.25"/>
    <row r="85" ht="26.25"/>
    <row r="86" ht="26.25"/>
    <row r="87" ht="26.25"/>
    <row r="88" ht="26.25"/>
    <row r="89" ht="26.25"/>
    <row r="90" ht="26.25"/>
    <row r="91" ht="26.25"/>
    <row r="92" ht="26.25"/>
    <row r="93" ht="26.25"/>
    <row r="94" ht="26.25"/>
    <row r="95" ht="26.25"/>
    <row r="96" ht="26.25"/>
    <row r="97" ht="26.25"/>
    <row r="98" ht="26.25"/>
    <row r="99" ht="26.25"/>
    <row r="100" spans="2:10" s="73" customFormat="1" ht="20.25">
      <c r="B100" s="68" t="s">
        <v>29</v>
      </c>
      <c r="C100" s="67" t="s">
        <v>77</v>
      </c>
      <c r="D100" s="9"/>
      <c r="E100" s="9">
        <f aca="true" t="shared" si="3" ref="E100:E136">F100-D100</f>
        <v>0</v>
      </c>
      <c r="F100" s="74"/>
      <c r="G100" s="75">
        <f aca="true" t="shared" si="4" ref="G100:G136">SUM(F100/12)</f>
        <v>0</v>
      </c>
      <c r="H100" s="69">
        <f>Jahreswertung!H100</f>
        <v>0</v>
      </c>
      <c r="I100" s="72"/>
      <c r="J100" s="78">
        <f aca="true" t="shared" si="5" ref="J100:J136">IF(H100=0,0,1)</f>
        <v>0</v>
      </c>
    </row>
    <row r="101" spans="2:10" s="73" customFormat="1" ht="20.25">
      <c r="B101" s="68" t="s">
        <v>30</v>
      </c>
      <c r="C101" s="67" t="s">
        <v>4</v>
      </c>
      <c r="D101" s="9"/>
      <c r="E101" s="9">
        <f t="shared" si="3"/>
        <v>0</v>
      </c>
      <c r="F101" s="74"/>
      <c r="G101" s="75">
        <f t="shared" si="4"/>
        <v>0</v>
      </c>
      <c r="H101" s="69">
        <f>Jahreswertung!H101</f>
        <v>0</v>
      </c>
      <c r="I101" s="72"/>
      <c r="J101" s="78">
        <f t="shared" si="5"/>
        <v>0</v>
      </c>
    </row>
    <row r="102" spans="2:10" s="73" customFormat="1" ht="20.25">
      <c r="B102" s="68" t="s">
        <v>31</v>
      </c>
      <c r="C102" s="67" t="s">
        <v>91</v>
      </c>
      <c r="D102" s="9"/>
      <c r="E102" s="9">
        <f t="shared" si="3"/>
        <v>0</v>
      </c>
      <c r="F102" s="74"/>
      <c r="G102" s="75">
        <f t="shared" si="4"/>
        <v>0</v>
      </c>
      <c r="H102" s="69">
        <f>Jahreswertung!H102</f>
        <v>0</v>
      </c>
      <c r="I102" s="72"/>
      <c r="J102" s="78">
        <f t="shared" si="5"/>
        <v>0</v>
      </c>
    </row>
    <row r="103" spans="2:10" s="73" customFormat="1" ht="20.25">
      <c r="B103" s="68" t="s">
        <v>32</v>
      </c>
      <c r="C103" s="67" t="s">
        <v>92</v>
      </c>
      <c r="D103" s="9"/>
      <c r="E103" s="9">
        <f t="shared" si="3"/>
        <v>0</v>
      </c>
      <c r="F103" s="74"/>
      <c r="G103" s="75">
        <f t="shared" si="4"/>
        <v>0</v>
      </c>
      <c r="H103" s="69">
        <f>Jahreswertung!H103</f>
        <v>0</v>
      </c>
      <c r="I103" s="72"/>
      <c r="J103" s="78">
        <f t="shared" si="5"/>
        <v>0</v>
      </c>
    </row>
    <row r="104" spans="2:10" s="73" customFormat="1" ht="20.25">
      <c r="B104" s="68" t="s">
        <v>33</v>
      </c>
      <c r="C104" s="67" t="s">
        <v>93</v>
      </c>
      <c r="D104" s="9"/>
      <c r="E104" s="9">
        <f t="shared" si="3"/>
        <v>0</v>
      </c>
      <c r="F104" s="74"/>
      <c r="G104" s="75">
        <f t="shared" si="4"/>
        <v>0</v>
      </c>
      <c r="H104" s="69">
        <f>Jahreswertung!H104</f>
        <v>0</v>
      </c>
      <c r="I104" s="72"/>
      <c r="J104" s="78">
        <f t="shared" si="5"/>
        <v>0</v>
      </c>
    </row>
    <row r="105" spans="2:10" s="73" customFormat="1" ht="20.25">
      <c r="B105" s="68" t="s">
        <v>34</v>
      </c>
      <c r="C105" s="67" t="s">
        <v>94</v>
      </c>
      <c r="D105" s="9"/>
      <c r="E105" s="9">
        <f t="shared" si="3"/>
        <v>0</v>
      </c>
      <c r="F105" s="74"/>
      <c r="G105" s="75">
        <f t="shared" si="4"/>
        <v>0</v>
      </c>
      <c r="H105" s="69">
        <f>Jahreswertung!H105</f>
        <v>0</v>
      </c>
      <c r="I105" s="72"/>
      <c r="J105" s="78">
        <f t="shared" si="5"/>
        <v>0</v>
      </c>
    </row>
    <row r="106" spans="2:10" s="73" customFormat="1" ht="20.25">
      <c r="B106" s="68" t="s">
        <v>35</v>
      </c>
      <c r="C106" s="67" t="s">
        <v>3</v>
      </c>
      <c r="D106" s="9"/>
      <c r="E106" s="9">
        <f t="shared" si="3"/>
        <v>0</v>
      </c>
      <c r="F106" s="74"/>
      <c r="G106" s="75">
        <f t="shared" si="4"/>
        <v>0</v>
      </c>
      <c r="H106" s="69">
        <f>Jahreswertung!H106</f>
        <v>0</v>
      </c>
      <c r="I106" s="72"/>
      <c r="J106" s="78">
        <f t="shared" si="5"/>
        <v>0</v>
      </c>
    </row>
    <row r="107" spans="2:10" s="73" customFormat="1" ht="20.25">
      <c r="B107" s="68" t="s">
        <v>36</v>
      </c>
      <c r="C107" s="67" t="s">
        <v>95</v>
      </c>
      <c r="D107" s="9"/>
      <c r="E107" s="9">
        <f t="shared" si="3"/>
        <v>0</v>
      </c>
      <c r="F107" s="74"/>
      <c r="G107" s="75">
        <f t="shared" si="4"/>
        <v>0</v>
      </c>
      <c r="H107" s="69">
        <f>Jahreswertung!H107</f>
        <v>0</v>
      </c>
      <c r="I107" s="72"/>
      <c r="J107" s="78">
        <f t="shared" si="5"/>
        <v>0</v>
      </c>
    </row>
    <row r="108" spans="2:10" s="73" customFormat="1" ht="20.25">
      <c r="B108" s="68" t="s">
        <v>37</v>
      </c>
      <c r="C108" s="67" t="s">
        <v>96</v>
      </c>
      <c r="D108" s="9"/>
      <c r="E108" s="9">
        <f t="shared" si="3"/>
        <v>0</v>
      </c>
      <c r="F108" s="74"/>
      <c r="G108" s="75">
        <f t="shared" si="4"/>
        <v>0</v>
      </c>
      <c r="H108" s="69">
        <f>Jahreswertung!H108</f>
        <v>0</v>
      </c>
      <c r="I108" s="72"/>
      <c r="J108" s="78">
        <f t="shared" si="5"/>
        <v>0</v>
      </c>
    </row>
    <row r="109" spans="2:10" s="73" customFormat="1" ht="20.25">
      <c r="B109" s="68" t="s">
        <v>38</v>
      </c>
      <c r="C109" s="62" t="s">
        <v>97</v>
      </c>
      <c r="D109" s="9"/>
      <c r="E109" s="9">
        <f t="shared" si="3"/>
        <v>0</v>
      </c>
      <c r="F109" s="74"/>
      <c r="G109" s="75">
        <f t="shared" si="4"/>
        <v>0</v>
      </c>
      <c r="H109" s="69">
        <f>Jahreswertung!H109</f>
        <v>0</v>
      </c>
      <c r="I109" s="72"/>
      <c r="J109" s="78">
        <f t="shared" si="5"/>
        <v>0</v>
      </c>
    </row>
    <row r="110" spans="2:10" s="73" customFormat="1" ht="20.25">
      <c r="B110" s="68" t="s">
        <v>39</v>
      </c>
      <c r="C110" s="67" t="s">
        <v>98</v>
      </c>
      <c r="D110" s="9"/>
      <c r="E110" s="9">
        <f t="shared" si="3"/>
        <v>0</v>
      </c>
      <c r="F110" s="74"/>
      <c r="G110" s="75">
        <f t="shared" si="4"/>
        <v>0</v>
      </c>
      <c r="H110" s="69">
        <f>Jahreswertung!H110</f>
        <v>0</v>
      </c>
      <c r="I110" s="72"/>
      <c r="J110" s="78">
        <f t="shared" si="5"/>
        <v>0</v>
      </c>
    </row>
    <row r="111" spans="2:10" s="73" customFormat="1" ht="20.25">
      <c r="B111" s="68" t="s">
        <v>40</v>
      </c>
      <c r="C111" s="62" t="s">
        <v>99</v>
      </c>
      <c r="D111" s="9"/>
      <c r="E111" s="9">
        <f t="shared" si="3"/>
        <v>0</v>
      </c>
      <c r="F111" s="74"/>
      <c r="G111" s="75">
        <f t="shared" si="4"/>
        <v>0</v>
      </c>
      <c r="H111" s="69">
        <f>Jahreswertung!H111</f>
        <v>0</v>
      </c>
      <c r="I111" s="72"/>
      <c r="J111" s="78">
        <f t="shared" si="5"/>
        <v>0</v>
      </c>
    </row>
    <row r="112" spans="2:10" s="73" customFormat="1" ht="20.25">
      <c r="B112" s="68" t="s">
        <v>41</v>
      </c>
      <c r="C112" s="67" t="s">
        <v>5</v>
      </c>
      <c r="D112" s="9"/>
      <c r="E112" s="9">
        <f t="shared" si="3"/>
        <v>0</v>
      </c>
      <c r="F112" s="74"/>
      <c r="G112" s="75">
        <f t="shared" si="4"/>
        <v>0</v>
      </c>
      <c r="H112" s="69">
        <f>Jahreswertung!H112</f>
        <v>0</v>
      </c>
      <c r="I112" s="72"/>
      <c r="J112" s="78">
        <f t="shared" si="5"/>
        <v>0</v>
      </c>
    </row>
    <row r="113" spans="2:10" s="73" customFormat="1" ht="20.25">
      <c r="B113" s="68" t="s">
        <v>42</v>
      </c>
      <c r="C113" s="67" t="s">
        <v>100</v>
      </c>
      <c r="D113" s="9"/>
      <c r="E113" s="9">
        <f t="shared" si="3"/>
        <v>0</v>
      </c>
      <c r="F113" s="74"/>
      <c r="G113" s="75">
        <f t="shared" si="4"/>
        <v>0</v>
      </c>
      <c r="H113" s="69">
        <f>Jahreswertung!H113</f>
        <v>0</v>
      </c>
      <c r="I113" s="72"/>
      <c r="J113" s="78">
        <f t="shared" si="5"/>
        <v>0</v>
      </c>
    </row>
    <row r="114" spans="2:10" s="73" customFormat="1" ht="20.25">
      <c r="B114" s="68" t="s">
        <v>43</v>
      </c>
      <c r="C114" s="67" t="s">
        <v>101</v>
      </c>
      <c r="D114" s="9"/>
      <c r="E114" s="9">
        <f t="shared" si="3"/>
        <v>0</v>
      </c>
      <c r="F114" s="74"/>
      <c r="G114" s="75">
        <f t="shared" si="4"/>
        <v>0</v>
      </c>
      <c r="H114" s="69">
        <f>Jahreswertung!H114</f>
        <v>0</v>
      </c>
      <c r="I114" s="72"/>
      <c r="J114" s="78">
        <f t="shared" si="5"/>
        <v>0</v>
      </c>
    </row>
    <row r="115" spans="2:10" s="73" customFormat="1" ht="20.25">
      <c r="B115" s="68" t="s">
        <v>44</v>
      </c>
      <c r="C115" s="67" t="s">
        <v>102</v>
      </c>
      <c r="D115" s="9"/>
      <c r="E115" s="9">
        <f t="shared" si="3"/>
        <v>0</v>
      </c>
      <c r="F115" s="74"/>
      <c r="G115" s="75">
        <f t="shared" si="4"/>
        <v>0</v>
      </c>
      <c r="H115" s="69">
        <f>Jahreswertung!H115</f>
        <v>0</v>
      </c>
      <c r="I115" s="72"/>
      <c r="J115" s="78">
        <f t="shared" si="5"/>
        <v>0</v>
      </c>
    </row>
    <row r="116" spans="2:10" s="73" customFormat="1" ht="20.25">
      <c r="B116" s="68" t="s">
        <v>45</v>
      </c>
      <c r="C116" s="67" t="s">
        <v>103</v>
      </c>
      <c r="D116" s="9"/>
      <c r="E116" s="9">
        <f t="shared" si="3"/>
        <v>0</v>
      </c>
      <c r="F116" s="74"/>
      <c r="G116" s="75">
        <f t="shared" si="4"/>
        <v>0</v>
      </c>
      <c r="H116" s="69">
        <f>Jahreswertung!H116</f>
        <v>0</v>
      </c>
      <c r="I116" s="72"/>
      <c r="J116" s="78">
        <f t="shared" si="5"/>
        <v>0</v>
      </c>
    </row>
    <row r="117" spans="2:10" s="73" customFormat="1" ht="20.25">
      <c r="B117" s="68" t="s">
        <v>46</v>
      </c>
      <c r="C117" s="67" t="s">
        <v>104</v>
      </c>
      <c r="D117" s="9"/>
      <c r="E117" s="9">
        <f t="shared" si="3"/>
        <v>0</v>
      </c>
      <c r="F117" s="74"/>
      <c r="G117" s="75">
        <f t="shared" si="4"/>
        <v>0</v>
      </c>
      <c r="H117" s="69">
        <f>Jahreswertung!H117</f>
        <v>0</v>
      </c>
      <c r="I117" s="72"/>
      <c r="J117" s="78">
        <f t="shared" si="5"/>
        <v>0</v>
      </c>
    </row>
    <row r="118" spans="2:10" s="73" customFormat="1" ht="20.25">
      <c r="B118" s="68" t="s">
        <v>47</v>
      </c>
      <c r="C118" s="67" t="s">
        <v>84</v>
      </c>
      <c r="D118" s="9"/>
      <c r="E118" s="9">
        <f t="shared" si="3"/>
        <v>0</v>
      </c>
      <c r="F118" s="74"/>
      <c r="G118" s="75">
        <f t="shared" si="4"/>
        <v>0</v>
      </c>
      <c r="H118" s="69">
        <f>Jahreswertung!H118</f>
        <v>0</v>
      </c>
      <c r="I118" s="72"/>
      <c r="J118" s="78">
        <f t="shared" si="5"/>
        <v>0</v>
      </c>
    </row>
    <row r="119" spans="2:10" s="73" customFormat="1" ht="20.25">
      <c r="B119" s="68" t="s">
        <v>48</v>
      </c>
      <c r="C119" s="67" t="s">
        <v>85</v>
      </c>
      <c r="D119" s="9"/>
      <c r="E119" s="9">
        <f t="shared" si="3"/>
        <v>0</v>
      </c>
      <c r="F119" s="74"/>
      <c r="G119" s="75">
        <f t="shared" si="4"/>
        <v>0</v>
      </c>
      <c r="H119" s="69">
        <f>Jahreswertung!H119</f>
        <v>0</v>
      </c>
      <c r="I119" s="72"/>
      <c r="J119" s="78">
        <f t="shared" si="5"/>
        <v>0</v>
      </c>
    </row>
    <row r="120" spans="2:10" s="73" customFormat="1" ht="20.25">
      <c r="B120" s="68" t="s">
        <v>49</v>
      </c>
      <c r="C120" s="67" t="s">
        <v>86</v>
      </c>
      <c r="D120" s="9"/>
      <c r="E120" s="9">
        <f t="shared" si="3"/>
        <v>0</v>
      </c>
      <c r="F120" s="74"/>
      <c r="G120" s="75">
        <f t="shared" si="4"/>
        <v>0</v>
      </c>
      <c r="H120" s="69">
        <f>Jahreswertung!H120</f>
        <v>0</v>
      </c>
      <c r="I120" s="72"/>
      <c r="J120" s="78">
        <f t="shared" si="5"/>
        <v>0</v>
      </c>
    </row>
    <row r="121" spans="2:10" s="73" customFormat="1" ht="20.25">
      <c r="B121" s="68" t="s">
        <v>50</v>
      </c>
      <c r="C121" s="67" t="s">
        <v>87</v>
      </c>
      <c r="D121" s="9"/>
      <c r="E121" s="9">
        <f t="shared" si="3"/>
        <v>0</v>
      </c>
      <c r="F121" s="74"/>
      <c r="G121" s="75">
        <f t="shared" si="4"/>
        <v>0</v>
      </c>
      <c r="H121" s="69">
        <f>Jahreswertung!H121</f>
        <v>0</v>
      </c>
      <c r="I121" s="72"/>
      <c r="J121" s="78">
        <f t="shared" si="5"/>
        <v>0</v>
      </c>
    </row>
    <row r="122" spans="2:10" s="73" customFormat="1" ht="20.25">
      <c r="B122" s="68" t="s">
        <v>51</v>
      </c>
      <c r="C122" s="62" t="s">
        <v>82</v>
      </c>
      <c r="D122" s="9"/>
      <c r="E122" s="9">
        <f t="shared" si="3"/>
        <v>0</v>
      </c>
      <c r="F122" s="74"/>
      <c r="G122" s="75">
        <f t="shared" si="4"/>
        <v>0</v>
      </c>
      <c r="H122" s="69">
        <f>Jahreswertung!H122</f>
        <v>0</v>
      </c>
      <c r="I122" s="72"/>
      <c r="J122" s="78">
        <f t="shared" si="5"/>
        <v>0</v>
      </c>
    </row>
    <row r="123" spans="2:10" s="73" customFormat="1" ht="20.25">
      <c r="B123" s="68" t="s">
        <v>52</v>
      </c>
      <c r="C123" s="67" t="s">
        <v>90</v>
      </c>
      <c r="D123" s="9"/>
      <c r="E123" s="9">
        <f t="shared" si="3"/>
        <v>0</v>
      </c>
      <c r="F123" s="74"/>
      <c r="G123" s="75">
        <f t="shared" si="4"/>
        <v>0</v>
      </c>
      <c r="H123" s="69">
        <f>Jahreswertung!H123</f>
        <v>0</v>
      </c>
      <c r="I123" s="72"/>
      <c r="J123" s="78">
        <f t="shared" si="5"/>
        <v>0</v>
      </c>
    </row>
    <row r="124" spans="2:10" s="73" customFormat="1" ht="20.25">
      <c r="B124" s="68" t="s">
        <v>53</v>
      </c>
      <c r="C124" s="67" t="s">
        <v>79</v>
      </c>
      <c r="D124" s="9"/>
      <c r="E124" s="9">
        <f t="shared" si="3"/>
        <v>0</v>
      </c>
      <c r="F124" s="74"/>
      <c r="G124" s="75">
        <f t="shared" si="4"/>
        <v>0</v>
      </c>
      <c r="H124" s="69">
        <f>Jahreswertung!H124</f>
        <v>0</v>
      </c>
      <c r="I124" s="72"/>
      <c r="J124" s="78">
        <f t="shared" si="5"/>
        <v>0</v>
      </c>
    </row>
    <row r="125" spans="2:10" s="73" customFormat="1" ht="20.25">
      <c r="B125" s="68" t="s">
        <v>54</v>
      </c>
      <c r="C125" s="67" t="s">
        <v>10</v>
      </c>
      <c r="D125" s="9"/>
      <c r="E125" s="9">
        <f t="shared" si="3"/>
        <v>0</v>
      </c>
      <c r="F125" s="74"/>
      <c r="G125" s="75">
        <f t="shared" si="4"/>
        <v>0</v>
      </c>
      <c r="H125" s="69">
        <f>Jahreswertung!H125</f>
        <v>0</v>
      </c>
      <c r="I125" s="72"/>
      <c r="J125" s="78">
        <f t="shared" si="5"/>
        <v>0</v>
      </c>
    </row>
    <row r="126" spans="2:10" s="73" customFormat="1" ht="20.25">
      <c r="B126" s="68" t="s">
        <v>55</v>
      </c>
      <c r="C126" s="67" t="s">
        <v>6</v>
      </c>
      <c r="D126" s="9"/>
      <c r="E126" s="9">
        <f t="shared" si="3"/>
        <v>0</v>
      </c>
      <c r="F126" s="74"/>
      <c r="G126" s="75">
        <f t="shared" si="4"/>
        <v>0</v>
      </c>
      <c r="H126" s="69">
        <f>Jahreswertung!H126</f>
        <v>0</v>
      </c>
      <c r="I126" s="72"/>
      <c r="J126" s="78">
        <f t="shared" si="5"/>
        <v>0</v>
      </c>
    </row>
    <row r="127" spans="2:10" s="73" customFormat="1" ht="20.25">
      <c r="B127" s="68" t="s">
        <v>56</v>
      </c>
      <c r="C127" s="67" t="s">
        <v>7</v>
      </c>
      <c r="D127" s="9"/>
      <c r="E127" s="9">
        <f t="shared" si="3"/>
        <v>0</v>
      </c>
      <c r="F127" s="74"/>
      <c r="G127" s="75">
        <f t="shared" si="4"/>
        <v>0</v>
      </c>
      <c r="H127" s="69">
        <f>Jahreswertung!H127</f>
        <v>0</v>
      </c>
      <c r="I127" s="72"/>
      <c r="J127" s="78">
        <f t="shared" si="5"/>
        <v>0</v>
      </c>
    </row>
    <row r="128" spans="2:10" s="73" customFormat="1" ht="20.25">
      <c r="B128" s="68" t="s">
        <v>57</v>
      </c>
      <c r="C128" s="62" t="s">
        <v>105</v>
      </c>
      <c r="D128" s="9"/>
      <c r="E128" s="9">
        <f t="shared" si="3"/>
        <v>0</v>
      </c>
      <c r="F128" s="74"/>
      <c r="G128" s="75">
        <f t="shared" si="4"/>
        <v>0</v>
      </c>
      <c r="H128" s="69">
        <f>Jahreswertung!H128</f>
        <v>0</v>
      </c>
      <c r="I128" s="72"/>
      <c r="J128" s="78">
        <f t="shared" si="5"/>
        <v>0</v>
      </c>
    </row>
    <row r="129" spans="2:10" s="73" customFormat="1" ht="20.25">
      <c r="B129" s="68" t="s">
        <v>58</v>
      </c>
      <c r="C129" s="62">
        <v>43</v>
      </c>
      <c r="D129" s="9"/>
      <c r="E129" s="9">
        <f t="shared" si="3"/>
        <v>0</v>
      </c>
      <c r="F129" s="74"/>
      <c r="G129" s="75">
        <f t="shared" si="4"/>
        <v>0</v>
      </c>
      <c r="H129" s="69">
        <f>Jahreswertung!H129</f>
        <v>0</v>
      </c>
      <c r="I129" s="72"/>
      <c r="J129" s="78">
        <f t="shared" si="5"/>
        <v>0</v>
      </c>
    </row>
    <row r="130" spans="2:10" s="11" customFormat="1" ht="20.25">
      <c r="B130" s="68" t="s">
        <v>59</v>
      </c>
      <c r="C130" s="67" t="s">
        <v>106</v>
      </c>
      <c r="D130" s="9"/>
      <c r="E130" s="9">
        <f t="shared" si="3"/>
        <v>0</v>
      </c>
      <c r="F130" s="74"/>
      <c r="G130" s="75">
        <f t="shared" si="4"/>
        <v>0</v>
      </c>
      <c r="H130" s="69">
        <f>Jahreswertung!H130</f>
        <v>0</v>
      </c>
      <c r="I130" s="72"/>
      <c r="J130" s="78">
        <f t="shared" si="5"/>
        <v>0</v>
      </c>
    </row>
    <row r="131" spans="2:10" s="73" customFormat="1" ht="20.25">
      <c r="B131" s="68" t="s">
        <v>60</v>
      </c>
      <c r="C131" s="67" t="s">
        <v>9</v>
      </c>
      <c r="D131" s="9"/>
      <c r="E131" s="9">
        <f t="shared" si="3"/>
        <v>0</v>
      </c>
      <c r="F131" s="74"/>
      <c r="G131" s="75">
        <f t="shared" si="4"/>
        <v>0</v>
      </c>
      <c r="H131" s="69">
        <f>Jahreswertung!H131</f>
        <v>0</v>
      </c>
      <c r="I131" s="72"/>
      <c r="J131" s="78">
        <f t="shared" si="5"/>
        <v>0</v>
      </c>
    </row>
    <row r="132" spans="2:10" s="11" customFormat="1" ht="20.25">
      <c r="B132" s="68" t="s">
        <v>61</v>
      </c>
      <c r="C132" s="62">
        <v>46</v>
      </c>
      <c r="D132" s="9"/>
      <c r="E132" s="9">
        <f t="shared" si="3"/>
        <v>0</v>
      </c>
      <c r="F132" s="74"/>
      <c r="G132" s="75">
        <f t="shared" si="4"/>
        <v>0</v>
      </c>
      <c r="H132" s="69">
        <f>Jahreswertung!H132</f>
        <v>0</v>
      </c>
      <c r="I132" s="72"/>
      <c r="J132" s="78">
        <f t="shared" si="5"/>
        <v>0</v>
      </c>
    </row>
    <row r="133" spans="2:10" s="11" customFormat="1" ht="20.25">
      <c r="B133" s="68" t="s">
        <v>62</v>
      </c>
      <c r="C133" s="62">
        <v>47</v>
      </c>
      <c r="D133" s="9"/>
      <c r="E133" s="9">
        <f t="shared" si="3"/>
        <v>0</v>
      </c>
      <c r="F133" s="74"/>
      <c r="G133" s="75">
        <f t="shared" si="4"/>
        <v>0</v>
      </c>
      <c r="H133" s="69">
        <f>Jahreswertung!H133</f>
        <v>0</v>
      </c>
      <c r="I133" s="72"/>
      <c r="J133" s="78">
        <f t="shared" si="5"/>
        <v>0</v>
      </c>
    </row>
    <row r="134" spans="2:10" s="11" customFormat="1" ht="20.25">
      <c r="B134" s="68" t="s">
        <v>63</v>
      </c>
      <c r="C134" s="62">
        <v>48</v>
      </c>
      <c r="D134" s="9"/>
      <c r="E134" s="9">
        <f t="shared" si="3"/>
        <v>0</v>
      </c>
      <c r="F134" s="74"/>
      <c r="G134" s="75">
        <f t="shared" si="4"/>
        <v>0</v>
      </c>
      <c r="H134" s="69">
        <f>Jahreswertung!H134</f>
        <v>0</v>
      </c>
      <c r="I134" s="72"/>
      <c r="J134" s="78">
        <f t="shared" si="5"/>
        <v>0</v>
      </c>
    </row>
    <row r="135" spans="2:10" s="11" customFormat="1" ht="20.25">
      <c r="B135" s="68" t="s">
        <v>64</v>
      </c>
      <c r="C135" s="62">
        <v>49</v>
      </c>
      <c r="D135" s="9"/>
      <c r="E135" s="9">
        <f t="shared" si="3"/>
        <v>0</v>
      </c>
      <c r="F135" s="74"/>
      <c r="G135" s="75">
        <f t="shared" si="4"/>
        <v>0</v>
      </c>
      <c r="H135" s="69">
        <f>Jahreswertung!H135</f>
        <v>0</v>
      </c>
      <c r="I135" s="72"/>
      <c r="J135" s="78">
        <f t="shared" si="5"/>
        <v>0</v>
      </c>
    </row>
    <row r="136" spans="2:10" s="11" customFormat="1" ht="20.25">
      <c r="B136" s="68" t="s">
        <v>65</v>
      </c>
      <c r="C136" s="62">
        <v>50</v>
      </c>
      <c r="D136" s="9"/>
      <c r="E136" s="9">
        <f t="shared" si="3"/>
        <v>0</v>
      </c>
      <c r="F136" s="74"/>
      <c r="G136" s="75">
        <f t="shared" si="4"/>
        <v>0</v>
      </c>
      <c r="H136" s="69">
        <f>Jahreswertung!H136</f>
        <v>0</v>
      </c>
      <c r="I136" s="72"/>
      <c r="J136" s="78">
        <f t="shared" si="5"/>
        <v>0</v>
      </c>
    </row>
  </sheetData>
  <sheetProtection/>
  <mergeCells count="4">
    <mergeCell ref="B20:H20"/>
    <mergeCell ref="B1:H1"/>
    <mergeCell ref="B2:H2"/>
    <mergeCell ref="B4:H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22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DDF73F"/>
    <pageSetUpPr fitToPage="1"/>
  </sheetPr>
  <dimension ref="A1:J136"/>
  <sheetViews>
    <sheetView zoomScalePageLayoutView="0" workbookViewId="0" topLeftCell="A1">
      <selection activeCell="C19" sqref="C19"/>
    </sheetView>
  </sheetViews>
  <sheetFormatPr defaultColWidth="20.421875" defaultRowHeight="12.75"/>
  <cols>
    <col min="1" max="1" width="1.1484375" style="7" customWidth="1"/>
    <col min="2" max="2" width="11.421875" style="7" bestFit="1" customWidth="1"/>
    <col min="3" max="3" width="26.7109375" style="10" bestFit="1" customWidth="1"/>
    <col min="4" max="4" width="13.8515625" style="7" customWidth="1"/>
    <col min="5" max="5" width="13.8515625" style="10" customWidth="1"/>
    <col min="6" max="6" width="14.57421875" style="7" customWidth="1"/>
    <col min="7" max="7" width="18.57421875" style="7" bestFit="1" customWidth="1"/>
    <col min="8" max="8" width="15.421875" style="7" bestFit="1" customWidth="1"/>
    <col min="9" max="9" width="1.1484375" style="7" customWidth="1"/>
    <col min="10" max="10" width="6.7109375" style="76" customWidth="1"/>
    <col min="11" max="11" width="20.421875" style="7" customWidth="1"/>
    <col min="12" max="12" width="5.8515625" style="7" customWidth="1"/>
    <col min="13" max="13" width="10.421875" style="7" customWidth="1"/>
    <col min="14" max="14" width="9.00390625" style="7" customWidth="1"/>
    <col min="15" max="15" width="9.57421875" style="7" customWidth="1"/>
    <col min="16" max="16" width="10.8515625" style="7" customWidth="1"/>
    <col min="17" max="17" width="5.8515625" style="7" customWidth="1"/>
    <col min="18" max="18" width="11.57421875" style="7" customWidth="1"/>
    <col min="19" max="19" width="12.140625" style="7" customWidth="1"/>
    <col min="20" max="20" width="11.28125" style="7" customWidth="1"/>
    <col min="21" max="16384" width="20.421875" style="7" customWidth="1"/>
  </cols>
  <sheetData>
    <row r="1" spans="1:8" ht="50.25" customHeight="1">
      <c r="A1" s="14"/>
      <c r="B1" s="105" t="s">
        <v>12</v>
      </c>
      <c r="C1" s="105"/>
      <c r="D1" s="105"/>
      <c r="E1" s="105"/>
      <c r="F1" s="105"/>
      <c r="G1" s="105"/>
      <c r="H1" s="105"/>
    </row>
    <row r="2" spans="1:8" ht="68.25" customHeight="1">
      <c r="A2" s="14"/>
      <c r="B2" s="106" t="s">
        <v>115</v>
      </c>
      <c r="C2" s="106"/>
      <c r="D2" s="106"/>
      <c r="E2" s="106"/>
      <c r="F2" s="106"/>
      <c r="G2" s="106"/>
      <c r="H2" s="106"/>
    </row>
    <row r="3" spans="3:5" ht="11.25" customHeight="1">
      <c r="C3" s="7"/>
      <c r="E3" s="7"/>
    </row>
    <row r="4" spans="1:8" ht="32.25" customHeight="1">
      <c r="A4" s="15"/>
      <c r="B4" s="108">
        <f>Jahreswertung!$I$2</f>
        <v>5</v>
      </c>
      <c r="C4" s="108"/>
      <c r="D4" s="108"/>
      <c r="E4" s="108"/>
      <c r="F4" s="108"/>
      <c r="G4" s="108"/>
      <c r="H4" s="108"/>
    </row>
    <row r="5" spans="1:5" ht="11.25" customHeight="1">
      <c r="A5" s="15"/>
      <c r="C5" s="7"/>
      <c r="E5" s="7"/>
    </row>
    <row r="6" spans="1:10" s="64" customFormat="1" ht="32.25" customHeight="1">
      <c r="A6" s="63"/>
      <c r="B6" s="80" t="s">
        <v>0</v>
      </c>
      <c r="C6" s="81" t="s">
        <v>1</v>
      </c>
      <c r="D6" s="81" t="s">
        <v>13</v>
      </c>
      <c r="E6" s="81" t="s">
        <v>14</v>
      </c>
      <c r="F6" s="82" t="s">
        <v>15</v>
      </c>
      <c r="G6" s="82" t="s">
        <v>116</v>
      </c>
      <c r="H6" s="80" t="s">
        <v>11</v>
      </c>
      <c r="J6" s="77"/>
    </row>
    <row r="7" spans="2:10" s="72" customFormat="1" ht="20.25">
      <c r="B7" s="68" t="s">
        <v>16</v>
      </c>
      <c r="C7" s="67" t="s">
        <v>89</v>
      </c>
      <c r="D7" s="9"/>
      <c r="E7" s="9">
        <f aca="true" t="shared" si="0" ref="E7:E19">F7-D7</f>
        <v>0</v>
      </c>
      <c r="F7" s="74"/>
      <c r="G7" s="75">
        <f>SUM(F7/12)</f>
        <v>0</v>
      </c>
      <c r="H7" s="69">
        <f>Jahreswertung!I3</f>
        <v>0</v>
      </c>
      <c r="J7" s="78">
        <f>IF(H7=0,0,1)</f>
        <v>0</v>
      </c>
    </row>
    <row r="8" spans="2:10" s="73" customFormat="1" ht="20.25">
      <c r="B8" s="68" t="s">
        <v>17</v>
      </c>
      <c r="C8" s="67" t="s">
        <v>78</v>
      </c>
      <c r="D8" s="9"/>
      <c r="E8" s="9">
        <f t="shared" si="0"/>
        <v>0</v>
      </c>
      <c r="F8" s="74"/>
      <c r="G8" s="75">
        <f aca="true" t="shared" si="1" ref="G8:G19">SUM(F8/12)</f>
        <v>0</v>
      </c>
      <c r="H8" s="69">
        <f>Jahreswertung!I4</f>
        <v>0</v>
      </c>
      <c r="I8" s="72"/>
      <c r="J8" s="78">
        <f aca="true" t="shared" si="2" ref="J8:J19">IF(H8=0,0,1)</f>
        <v>0</v>
      </c>
    </row>
    <row r="9" spans="2:10" s="11" customFormat="1" ht="20.25">
      <c r="B9" s="68" t="s">
        <v>18</v>
      </c>
      <c r="C9" s="62" t="s">
        <v>107</v>
      </c>
      <c r="D9" s="9"/>
      <c r="E9" s="9">
        <f t="shared" si="0"/>
        <v>0</v>
      </c>
      <c r="F9" s="74"/>
      <c r="G9" s="75">
        <f t="shared" si="1"/>
        <v>0</v>
      </c>
      <c r="H9" s="69">
        <f>Jahreswertung!I5</f>
        <v>0</v>
      </c>
      <c r="I9" s="72"/>
      <c r="J9" s="78">
        <f t="shared" si="2"/>
        <v>0</v>
      </c>
    </row>
    <row r="10" spans="2:10" s="11" customFormat="1" ht="20.25">
      <c r="B10" s="68" t="s">
        <v>19</v>
      </c>
      <c r="C10" s="62" t="s">
        <v>108</v>
      </c>
      <c r="D10" s="9"/>
      <c r="E10" s="9">
        <f t="shared" si="0"/>
        <v>0</v>
      </c>
      <c r="F10" s="74"/>
      <c r="G10" s="75">
        <f t="shared" si="1"/>
        <v>0</v>
      </c>
      <c r="H10" s="69">
        <f>Jahreswertung!I6</f>
        <v>0</v>
      </c>
      <c r="I10" s="72"/>
      <c r="J10" s="78">
        <f t="shared" si="2"/>
        <v>0</v>
      </c>
    </row>
    <row r="11" spans="2:10" s="11" customFormat="1" ht="20.25">
      <c r="B11" s="68" t="s">
        <v>20</v>
      </c>
      <c r="C11" s="62" t="s">
        <v>109</v>
      </c>
      <c r="D11" s="9"/>
      <c r="E11" s="9">
        <f t="shared" si="0"/>
        <v>0</v>
      </c>
      <c r="F11" s="74"/>
      <c r="G11" s="75">
        <f t="shared" si="1"/>
        <v>0</v>
      </c>
      <c r="H11" s="69">
        <f>Jahreswertung!I7</f>
        <v>0</v>
      </c>
      <c r="I11" s="72"/>
      <c r="J11" s="78">
        <f t="shared" si="2"/>
        <v>0</v>
      </c>
    </row>
    <row r="12" spans="2:10" s="11" customFormat="1" ht="20.25">
      <c r="B12" s="68" t="s">
        <v>21</v>
      </c>
      <c r="C12" s="62" t="s">
        <v>110</v>
      </c>
      <c r="D12" s="9"/>
      <c r="E12" s="9">
        <f t="shared" si="0"/>
        <v>0</v>
      </c>
      <c r="F12" s="74"/>
      <c r="G12" s="75">
        <f t="shared" si="1"/>
        <v>0</v>
      </c>
      <c r="H12" s="69">
        <f>Jahreswertung!I8</f>
        <v>0</v>
      </c>
      <c r="I12" s="72"/>
      <c r="J12" s="78">
        <f t="shared" si="2"/>
        <v>0</v>
      </c>
    </row>
    <row r="13" spans="2:10" s="73" customFormat="1" ht="20.25">
      <c r="B13" s="68" t="s">
        <v>22</v>
      </c>
      <c r="C13" s="67" t="s">
        <v>83</v>
      </c>
      <c r="D13" s="9"/>
      <c r="E13" s="9">
        <f t="shared" si="0"/>
        <v>0</v>
      </c>
      <c r="F13" s="74"/>
      <c r="G13" s="75">
        <f t="shared" si="1"/>
        <v>0</v>
      </c>
      <c r="H13" s="69">
        <f>Jahreswertung!I9</f>
        <v>0</v>
      </c>
      <c r="I13" s="72"/>
      <c r="J13" s="78">
        <f t="shared" si="2"/>
        <v>0</v>
      </c>
    </row>
    <row r="14" spans="2:10" s="73" customFormat="1" ht="20.25">
      <c r="B14" s="68" t="s">
        <v>23</v>
      </c>
      <c r="C14" s="62" t="s">
        <v>81</v>
      </c>
      <c r="D14" s="9"/>
      <c r="E14" s="9">
        <f t="shared" si="0"/>
        <v>0</v>
      </c>
      <c r="F14" s="74"/>
      <c r="G14" s="75">
        <f t="shared" si="1"/>
        <v>0</v>
      </c>
      <c r="H14" s="69">
        <f>Jahreswertung!I10</f>
        <v>0</v>
      </c>
      <c r="I14" s="72"/>
      <c r="J14" s="78">
        <f t="shared" si="2"/>
        <v>0</v>
      </c>
    </row>
    <row r="15" spans="2:10" s="73" customFormat="1" ht="20.25">
      <c r="B15" s="68" t="s">
        <v>24</v>
      </c>
      <c r="C15" s="62" t="s">
        <v>88</v>
      </c>
      <c r="D15" s="9"/>
      <c r="E15" s="9">
        <f t="shared" si="0"/>
        <v>0</v>
      </c>
      <c r="F15" s="74"/>
      <c r="G15" s="75">
        <f t="shared" si="1"/>
        <v>0</v>
      </c>
      <c r="H15" s="69">
        <f>Jahreswertung!I11</f>
        <v>0</v>
      </c>
      <c r="I15" s="72"/>
      <c r="J15" s="78">
        <f t="shared" si="2"/>
        <v>0</v>
      </c>
    </row>
    <row r="16" spans="2:10" s="11" customFormat="1" ht="20.25">
      <c r="B16" s="68" t="s">
        <v>25</v>
      </c>
      <c r="C16" s="62" t="s">
        <v>111</v>
      </c>
      <c r="D16" s="9"/>
      <c r="E16" s="9">
        <f t="shared" si="0"/>
        <v>0</v>
      </c>
      <c r="F16" s="74"/>
      <c r="G16" s="75">
        <f t="shared" si="1"/>
        <v>0</v>
      </c>
      <c r="H16" s="69">
        <f>Jahreswertung!I12</f>
        <v>0</v>
      </c>
      <c r="I16" s="72"/>
      <c r="J16" s="78">
        <f t="shared" si="2"/>
        <v>0</v>
      </c>
    </row>
    <row r="17" spans="2:10" s="11" customFormat="1" ht="20.25">
      <c r="B17" s="68" t="s">
        <v>26</v>
      </c>
      <c r="C17" s="62" t="s">
        <v>112</v>
      </c>
      <c r="D17" s="9"/>
      <c r="E17" s="9">
        <f t="shared" si="0"/>
        <v>0</v>
      </c>
      <c r="F17" s="74"/>
      <c r="G17" s="75">
        <f t="shared" si="1"/>
        <v>0</v>
      </c>
      <c r="H17" s="69">
        <f>Jahreswertung!I13</f>
        <v>0</v>
      </c>
      <c r="I17" s="72"/>
      <c r="J17" s="78">
        <f t="shared" si="2"/>
        <v>0</v>
      </c>
    </row>
    <row r="18" spans="2:10" s="73" customFormat="1" ht="20.25">
      <c r="B18" s="68" t="s">
        <v>27</v>
      </c>
      <c r="C18" s="67" t="s">
        <v>80</v>
      </c>
      <c r="D18" s="9"/>
      <c r="E18" s="9">
        <f t="shared" si="0"/>
        <v>0</v>
      </c>
      <c r="F18" s="74"/>
      <c r="G18" s="75">
        <f t="shared" si="1"/>
        <v>0</v>
      </c>
      <c r="H18" s="69">
        <f>Jahreswertung!I14</f>
        <v>0</v>
      </c>
      <c r="I18" s="72"/>
      <c r="J18" s="78">
        <f t="shared" si="2"/>
        <v>0</v>
      </c>
    </row>
    <row r="19" spans="2:10" s="11" customFormat="1" ht="20.25">
      <c r="B19" s="68" t="s">
        <v>28</v>
      </c>
      <c r="C19" s="62" t="s">
        <v>119</v>
      </c>
      <c r="D19" s="9"/>
      <c r="E19" s="9">
        <f t="shared" si="0"/>
        <v>0</v>
      </c>
      <c r="F19" s="74"/>
      <c r="G19" s="75">
        <f t="shared" si="1"/>
        <v>0</v>
      </c>
      <c r="H19" s="69">
        <f>Jahreswertung!I15</f>
        <v>0</v>
      </c>
      <c r="I19" s="72"/>
      <c r="J19" s="78">
        <f t="shared" si="2"/>
        <v>0</v>
      </c>
    </row>
    <row r="20" spans="2:8" ht="26.25">
      <c r="B20" s="102" t="s">
        <v>8</v>
      </c>
      <c r="C20" s="103"/>
      <c r="D20" s="103"/>
      <c r="E20" s="103"/>
      <c r="F20" s="103"/>
      <c r="G20" s="103"/>
      <c r="H20" s="104"/>
    </row>
    <row r="21" ht="26.25"/>
    <row r="22" ht="26.25"/>
    <row r="23" ht="26.25"/>
    <row r="24" ht="26.25"/>
    <row r="25" ht="26.25"/>
    <row r="26" ht="26.25"/>
    <row r="27" ht="26.25"/>
    <row r="28" ht="26.25"/>
    <row r="29" ht="26.25"/>
    <row r="30" ht="26.25"/>
    <row r="31" ht="26.25"/>
    <row r="32" ht="26.25"/>
    <row r="33" ht="26.25"/>
    <row r="34" ht="26.25"/>
    <row r="35" ht="26.25"/>
    <row r="36" ht="26.25"/>
    <row r="37" ht="26.25"/>
    <row r="38" ht="26.25"/>
    <row r="39" ht="26.25"/>
    <row r="40" ht="26.25"/>
    <row r="41" ht="26.25"/>
    <row r="42" ht="26.25"/>
    <row r="43" ht="26.25"/>
    <row r="44" ht="26.25"/>
    <row r="45" ht="26.25"/>
    <row r="46" ht="26.25"/>
    <row r="47" ht="26.25"/>
    <row r="48" ht="26.25"/>
    <row r="49" ht="26.25"/>
    <row r="50" ht="26.25"/>
    <row r="51" ht="26.25"/>
    <row r="52" ht="26.25"/>
    <row r="53" ht="26.25"/>
    <row r="54" ht="26.25"/>
    <row r="55" ht="26.25"/>
    <row r="56" ht="26.25"/>
    <row r="57" s="11" customFormat="1" ht="20.25">
      <c r="J57" s="79"/>
    </row>
    <row r="58" spans="3:10" s="11" customFormat="1" ht="20.25">
      <c r="C58" s="23"/>
      <c r="E58" s="23"/>
      <c r="J58" s="79"/>
    </row>
    <row r="59" spans="3:10" s="11" customFormat="1" ht="20.25">
      <c r="C59" s="23"/>
      <c r="E59" s="23"/>
      <c r="J59" s="79"/>
    </row>
    <row r="60" spans="3:10" s="11" customFormat="1" ht="20.25">
      <c r="C60" s="23"/>
      <c r="E60" s="23"/>
      <c r="J60" s="79"/>
    </row>
    <row r="61" spans="3:10" s="11" customFormat="1" ht="20.25">
      <c r="C61" s="23"/>
      <c r="E61" s="23"/>
      <c r="J61" s="79"/>
    </row>
    <row r="62" spans="3:10" s="11" customFormat="1" ht="20.25">
      <c r="C62" s="23"/>
      <c r="E62" s="23"/>
      <c r="J62" s="79"/>
    </row>
    <row r="63" spans="3:10" s="11" customFormat="1" ht="20.25">
      <c r="C63" s="23"/>
      <c r="E63" s="23"/>
      <c r="J63" s="79"/>
    </row>
    <row r="64" spans="3:10" s="11" customFormat="1" ht="20.25">
      <c r="C64" s="23"/>
      <c r="E64" s="23"/>
      <c r="J64" s="79"/>
    </row>
    <row r="65" spans="3:10" s="11" customFormat="1" ht="20.25">
      <c r="C65" s="23"/>
      <c r="E65" s="23"/>
      <c r="J65" s="79"/>
    </row>
    <row r="66" spans="3:10" s="11" customFormat="1" ht="20.25">
      <c r="C66" s="23"/>
      <c r="E66" s="23"/>
      <c r="J66" s="79"/>
    </row>
    <row r="67" spans="3:10" s="11" customFormat="1" ht="20.25">
      <c r="C67" s="23"/>
      <c r="E67" s="23"/>
      <c r="J67" s="79"/>
    </row>
    <row r="68" spans="3:10" s="11" customFormat="1" ht="20.25">
      <c r="C68" s="23"/>
      <c r="E68" s="23"/>
      <c r="J68" s="79"/>
    </row>
    <row r="69" spans="3:10" s="11" customFormat="1" ht="20.25">
      <c r="C69" s="23"/>
      <c r="E69" s="23"/>
      <c r="J69" s="79"/>
    </row>
    <row r="70" spans="3:10" s="11" customFormat="1" ht="20.25">
      <c r="C70" s="23"/>
      <c r="E70" s="23"/>
      <c r="J70" s="79"/>
    </row>
    <row r="71" spans="3:10" s="11" customFormat="1" ht="20.25">
      <c r="C71" s="23"/>
      <c r="E71" s="23"/>
      <c r="J71" s="79"/>
    </row>
    <row r="72" spans="3:10" s="11" customFormat="1" ht="20.25">
      <c r="C72" s="23"/>
      <c r="E72" s="23"/>
      <c r="J72" s="79"/>
    </row>
    <row r="73" spans="3:10" s="11" customFormat="1" ht="20.25">
      <c r="C73" s="23"/>
      <c r="E73" s="23"/>
      <c r="J73" s="79"/>
    </row>
    <row r="74" spans="3:10" s="11" customFormat="1" ht="20.25">
      <c r="C74" s="23"/>
      <c r="E74" s="23"/>
      <c r="J74" s="79"/>
    </row>
    <row r="75" spans="3:10" s="11" customFormat="1" ht="20.25">
      <c r="C75" s="23"/>
      <c r="E75" s="23"/>
      <c r="J75" s="79"/>
    </row>
    <row r="76" spans="3:10" s="11" customFormat="1" ht="20.25">
      <c r="C76" s="23"/>
      <c r="E76" s="23"/>
      <c r="J76" s="79"/>
    </row>
    <row r="77" spans="3:10" s="11" customFormat="1" ht="20.25">
      <c r="C77" s="23"/>
      <c r="E77" s="23"/>
      <c r="J77" s="79"/>
    </row>
    <row r="78" spans="3:10" s="11" customFormat="1" ht="20.25">
      <c r="C78" s="23"/>
      <c r="E78" s="23"/>
      <c r="J78" s="79"/>
    </row>
    <row r="79" spans="3:10" s="11" customFormat="1" ht="20.25">
      <c r="C79" s="23"/>
      <c r="E79" s="23"/>
      <c r="J79" s="79"/>
    </row>
    <row r="80" spans="3:10" s="11" customFormat="1" ht="20.25">
      <c r="C80" s="23"/>
      <c r="E80" s="23"/>
      <c r="J80" s="79"/>
    </row>
    <row r="81" spans="3:10" s="11" customFormat="1" ht="20.25">
      <c r="C81" s="23"/>
      <c r="E81" s="23"/>
      <c r="J81" s="79"/>
    </row>
    <row r="82" spans="3:10" s="11" customFormat="1" ht="20.25">
      <c r="C82" s="23"/>
      <c r="E82" s="23"/>
      <c r="J82" s="79"/>
    </row>
    <row r="83" ht="26.25"/>
    <row r="84" ht="26.25"/>
    <row r="85" ht="26.25"/>
    <row r="86" ht="26.25"/>
    <row r="87" ht="26.25"/>
    <row r="88" ht="26.25"/>
    <row r="89" ht="26.25"/>
    <row r="90" ht="26.25"/>
    <row r="91" ht="26.25"/>
    <row r="92" ht="26.25"/>
    <row r="93" ht="26.25"/>
    <row r="94" ht="26.25"/>
    <row r="95" ht="26.25"/>
    <row r="96" ht="26.25"/>
    <row r="97" ht="26.25"/>
    <row r="98" ht="26.25"/>
    <row r="99" ht="26.25"/>
    <row r="100" spans="2:10" s="73" customFormat="1" ht="20.25">
      <c r="B100" s="68" t="s">
        <v>29</v>
      </c>
      <c r="C100" s="67" t="s">
        <v>77</v>
      </c>
      <c r="D100" s="9"/>
      <c r="E100" s="9">
        <f aca="true" t="shared" si="3" ref="E100:E136">F100-D100</f>
        <v>0</v>
      </c>
      <c r="F100" s="74"/>
      <c r="G100" s="75">
        <f aca="true" t="shared" si="4" ref="G100:G136">SUM(F100/12)</f>
        <v>0</v>
      </c>
      <c r="H100" s="69">
        <f>Jahreswertung!I100</f>
        <v>0</v>
      </c>
      <c r="I100" s="72"/>
      <c r="J100" s="78">
        <f aca="true" t="shared" si="5" ref="J100:J136">IF(H100=0,0,1)</f>
        <v>0</v>
      </c>
    </row>
    <row r="101" spans="2:10" s="73" customFormat="1" ht="20.25">
      <c r="B101" s="68" t="s">
        <v>30</v>
      </c>
      <c r="C101" s="67" t="s">
        <v>4</v>
      </c>
      <c r="D101" s="9"/>
      <c r="E101" s="9">
        <f t="shared" si="3"/>
        <v>0</v>
      </c>
      <c r="F101" s="74"/>
      <c r="G101" s="75">
        <f t="shared" si="4"/>
        <v>0</v>
      </c>
      <c r="H101" s="69">
        <f>Jahreswertung!I101</f>
        <v>0</v>
      </c>
      <c r="I101" s="72"/>
      <c r="J101" s="78">
        <f t="shared" si="5"/>
        <v>0</v>
      </c>
    </row>
    <row r="102" spans="2:10" s="73" customFormat="1" ht="20.25">
      <c r="B102" s="68" t="s">
        <v>31</v>
      </c>
      <c r="C102" s="67" t="s">
        <v>91</v>
      </c>
      <c r="D102" s="9"/>
      <c r="E102" s="9">
        <f t="shared" si="3"/>
        <v>0</v>
      </c>
      <c r="F102" s="74"/>
      <c r="G102" s="75">
        <f t="shared" si="4"/>
        <v>0</v>
      </c>
      <c r="H102" s="69">
        <f>Jahreswertung!I102</f>
        <v>0</v>
      </c>
      <c r="I102" s="72"/>
      <c r="J102" s="78">
        <f t="shared" si="5"/>
        <v>0</v>
      </c>
    </row>
    <row r="103" spans="2:10" s="73" customFormat="1" ht="20.25">
      <c r="B103" s="68" t="s">
        <v>32</v>
      </c>
      <c r="C103" s="67" t="s">
        <v>92</v>
      </c>
      <c r="D103" s="9"/>
      <c r="E103" s="9">
        <f t="shared" si="3"/>
        <v>0</v>
      </c>
      <c r="F103" s="74"/>
      <c r="G103" s="75">
        <f t="shared" si="4"/>
        <v>0</v>
      </c>
      <c r="H103" s="69">
        <f>Jahreswertung!I103</f>
        <v>0</v>
      </c>
      <c r="I103" s="72"/>
      <c r="J103" s="78">
        <f t="shared" si="5"/>
        <v>0</v>
      </c>
    </row>
    <row r="104" spans="2:10" s="73" customFormat="1" ht="20.25">
      <c r="B104" s="68" t="s">
        <v>33</v>
      </c>
      <c r="C104" s="67" t="s">
        <v>93</v>
      </c>
      <c r="D104" s="9"/>
      <c r="E104" s="9">
        <f t="shared" si="3"/>
        <v>0</v>
      </c>
      <c r="F104" s="74"/>
      <c r="G104" s="75">
        <f t="shared" si="4"/>
        <v>0</v>
      </c>
      <c r="H104" s="69">
        <f>Jahreswertung!I104</f>
        <v>0</v>
      </c>
      <c r="I104" s="72"/>
      <c r="J104" s="78">
        <f t="shared" si="5"/>
        <v>0</v>
      </c>
    </row>
    <row r="105" spans="2:10" s="73" customFormat="1" ht="20.25">
      <c r="B105" s="68" t="s">
        <v>34</v>
      </c>
      <c r="C105" s="67" t="s">
        <v>94</v>
      </c>
      <c r="D105" s="9"/>
      <c r="E105" s="9">
        <f t="shared" si="3"/>
        <v>0</v>
      </c>
      <c r="F105" s="74"/>
      <c r="G105" s="75">
        <f t="shared" si="4"/>
        <v>0</v>
      </c>
      <c r="H105" s="69">
        <f>Jahreswertung!I105</f>
        <v>0</v>
      </c>
      <c r="I105" s="72"/>
      <c r="J105" s="78">
        <f t="shared" si="5"/>
        <v>0</v>
      </c>
    </row>
    <row r="106" spans="2:10" s="73" customFormat="1" ht="20.25">
      <c r="B106" s="68" t="s">
        <v>35</v>
      </c>
      <c r="C106" s="67" t="s">
        <v>3</v>
      </c>
      <c r="D106" s="9"/>
      <c r="E106" s="9">
        <f t="shared" si="3"/>
        <v>0</v>
      </c>
      <c r="F106" s="74"/>
      <c r="G106" s="75">
        <f t="shared" si="4"/>
        <v>0</v>
      </c>
      <c r="H106" s="69">
        <f>Jahreswertung!I106</f>
        <v>0</v>
      </c>
      <c r="I106" s="72"/>
      <c r="J106" s="78">
        <f t="shared" si="5"/>
        <v>0</v>
      </c>
    </row>
    <row r="107" spans="2:10" s="73" customFormat="1" ht="20.25">
      <c r="B107" s="68" t="s">
        <v>36</v>
      </c>
      <c r="C107" s="67" t="s">
        <v>95</v>
      </c>
      <c r="D107" s="9"/>
      <c r="E107" s="9">
        <f t="shared" si="3"/>
        <v>0</v>
      </c>
      <c r="F107" s="74"/>
      <c r="G107" s="75">
        <f t="shared" si="4"/>
        <v>0</v>
      </c>
      <c r="H107" s="69">
        <f>Jahreswertung!I107</f>
        <v>0</v>
      </c>
      <c r="I107" s="72"/>
      <c r="J107" s="78">
        <f t="shared" si="5"/>
        <v>0</v>
      </c>
    </row>
    <row r="108" spans="2:10" s="73" customFormat="1" ht="20.25">
      <c r="B108" s="68" t="s">
        <v>37</v>
      </c>
      <c r="C108" s="67" t="s">
        <v>96</v>
      </c>
      <c r="D108" s="9"/>
      <c r="E108" s="9">
        <f t="shared" si="3"/>
        <v>0</v>
      </c>
      <c r="F108" s="74"/>
      <c r="G108" s="75">
        <f t="shared" si="4"/>
        <v>0</v>
      </c>
      <c r="H108" s="69">
        <f>Jahreswertung!I108</f>
        <v>0</v>
      </c>
      <c r="I108" s="72"/>
      <c r="J108" s="78">
        <f t="shared" si="5"/>
        <v>0</v>
      </c>
    </row>
    <row r="109" spans="2:10" s="73" customFormat="1" ht="20.25">
      <c r="B109" s="68" t="s">
        <v>38</v>
      </c>
      <c r="C109" s="62" t="s">
        <v>97</v>
      </c>
      <c r="D109" s="9"/>
      <c r="E109" s="9">
        <f t="shared" si="3"/>
        <v>0</v>
      </c>
      <c r="F109" s="74"/>
      <c r="G109" s="75">
        <f t="shared" si="4"/>
        <v>0</v>
      </c>
      <c r="H109" s="69">
        <f>Jahreswertung!I109</f>
        <v>0</v>
      </c>
      <c r="I109" s="72"/>
      <c r="J109" s="78">
        <f t="shared" si="5"/>
        <v>0</v>
      </c>
    </row>
    <row r="110" spans="2:10" s="73" customFormat="1" ht="20.25">
      <c r="B110" s="68" t="s">
        <v>39</v>
      </c>
      <c r="C110" s="67" t="s">
        <v>98</v>
      </c>
      <c r="D110" s="9"/>
      <c r="E110" s="9">
        <f t="shared" si="3"/>
        <v>0</v>
      </c>
      <c r="F110" s="74"/>
      <c r="G110" s="75">
        <f t="shared" si="4"/>
        <v>0</v>
      </c>
      <c r="H110" s="69">
        <f>Jahreswertung!I110</f>
        <v>0</v>
      </c>
      <c r="I110" s="72"/>
      <c r="J110" s="78">
        <f t="shared" si="5"/>
        <v>0</v>
      </c>
    </row>
    <row r="111" spans="2:10" s="73" customFormat="1" ht="20.25">
      <c r="B111" s="68" t="s">
        <v>40</v>
      </c>
      <c r="C111" s="62" t="s">
        <v>99</v>
      </c>
      <c r="D111" s="9"/>
      <c r="E111" s="9">
        <f t="shared" si="3"/>
        <v>0</v>
      </c>
      <c r="F111" s="74"/>
      <c r="G111" s="75">
        <f t="shared" si="4"/>
        <v>0</v>
      </c>
      <c r="H111" s="69">
        <f>Jahreswertung!I111</f>
        <v>0</v>
      </c>
      <c r="I111" s="72"/>
      <c r="J111" s="78">
        <f t="shared" si="5"/>
        <v>0</v>
      </c>
    </row>
    <row r="112" spans="2:10" s="73" customFormat="1" ht="20.25">
      <c r="B112" s="68" t="s">
        <v>41</v>
      </c>
      <c r="C112" s="67" t="s">
        <v>5</v>
      </c>
      <c r="D112" s="9"/>
      <c r="E112" s="9">
        <f t="shared" si="3"/>
        <v>0</v>
      </c>
      <c r="F112" s="74"/>
      <c r="G112" s="75">
        <f t="shared" si="4"/>
        <v>0</v>
      </c>
      <c r="H112" s="69">
        <f>Jahreswertung!I112</f>
        <v>0</v>
      </c>
      <c r="I112" s="72"/>
      <c r="J112" s="78">
        <f t="shared" si="5"/>
        <v>0</v>
      </c>
    </row>
    <row r="113" spans="2:10" s="73" customFormat="1" ht="20.25">
      <c r="B113" s="68" t="s">
        <v>42</v>
      </c>
      <c r="C113" s="67" t="s">
        <v>100</v>
      </c>
      <c r="D113" s="9"/>
      <c r="E113" s="9">
        <f t="shared" si="3"/>
        <v>0</v>
      </c>
      <c r="F113" s="74"/>
      <c r="G113" s="75">
        <f t="shared" si="4"/>
        <v>0</v>
      </c>
      <c r="H113" s="69">
        <f>Jahreswertung!I113</f>
        <v>0</v>
      </c>
      <c r="I113" s="72"/>
      <c r="J113" s="78">
        <f t="shared" si="5"/>
        <v>0</v>
      </c>
    </row>
    <row r="114" spans="2:10" s="73" customFormat="1" ht="20.25">
      <c r="B114" s="68" t="s">
        <v>43</v>
      </c>
      <c r="C114" s="67" t="s">
        <v>101</v>
      </c>
      <c r="D114" s="9"/>
      <c r="E114" s="9">
        <f t="shared" si="3"/>
        <v>0</v>
      </c>
      <c r="F114" s="74"/>
      <c r="G114" s="75">
        <f t="shared" si="4"/>
        <v>0</v>
      </c>
      <c r="H114" s="69">
        <f>Jahreswertung!I114</f>
        <v>0</v>
      </c>
      <c r="I114" s="72"/>
      <c r="J114" s="78">
        <f t="shared" si="5"/>
        <v>0</v>
      </c>
    </row>
    <row r="115" spans="2:10" s="73" customFormat="1" ht="20.25">
      <c r="B115" s="68" t="s">
        <v>44</v>
      </c>
      <c r="C115" s="67" t="s">
        <v>102</v>
      </c>
      <c r="D115" s="9"/>
      <c r="E115" s="9">
        <f t="shared" si="3"/>
        <v>0</v>
      </c>
      <c r="F115" s="74"/>
      <c r="G115" s="75">
        <f t="shared" si="4"/>
        <v>0</v>
      </c>
      <c r="H115" s="69">
        <f>Jahreswertung!I115</f>
        <v>0</v>
      </c>
      <c r="I115" s="72"/>
      <c r="J115" s="78">
        <f t="shared" si="5"/>
        <v>0</v>
      </c>
    </row>
    <row r="116" spans="2:10" s="73" customFormat="1" ht="20.25">
      <c r="B116" s="68" t="s">
        <v>45</v>
      </c>
      <c r="C116" s="67" t="s">
        <v>103</v>
      </c>
      <c r="D116" s="9"/>
      <c r="E116" s="9">
        <f t="shared" si="3"/>
        <v>0</v>
      </c>
      <c r="F116" s="74"/>
      <c r="G116" s="75">
        <f t="shared" si="4"/>
        <v>0</v>
      </c>
      <c r="H116" s="69">
        <f>Jahreswertung!I116</f>
        <v>0</v>
      </c>
      <c r="I116" s="72"/>
      <c r="J116" s="78">
        <f t="shared" si="5"/>
        <v>0</v>
      </c>
    </row>
    <row r="117" spans="2:10" s="73" customFormat="1" ht="20.25">
      <c r="B117" s="68" t="s">
        <v>46</v>
      </c>
      <c r="C117" s="67" t="s">
        <v>104</v>
      </c>
      <c r="D117" s="9"/>
      <c r="E117" s="9">
        <f t="shared" si="3"/>
        <v>0</v>
      </c>
      <c r="F117" s="74"/>
      <c r="G117" s="75">
        <f t="shared" si="4"/>
        <v>0</v>
      </c>
      <c r="H117" s="69">
        <f>Jahreswertung!I117</f>
        <v>0</v>
      </c>
      <c r="I117" s="72"/>
      <c r="J117" s="78">
        <f t="shared" si="5"/>
        <v>0</v>
      </c>
    </row>
    <row r="118" spans="2:10" s="73" customFormat="1" ht="20.25">
      <c r="B118" s="68" t="s">
        <v>47</v>
      </c>
      <c r="C118" s="67" t="s">
        <v>84</v>
      </c>
      <c r="D118" s="9"/>
      <c r="E118" s="9">
        <f t="shared" si="3"/>
        <v>0</v>
      </c>
      <c r="F118" s="74"/>
      <c r="G118" s="75">
        <f t="shared" si="4"/>
        <v>0</v>
      </c>
      <c r="H118" s="69">
        <f>Jahreswertung!I118</f>
        <v>0</v>
      </c>
      <c r="I118" s="72"/>
      <c r="J118" s="78">
        <f t="shared" si="5"/>
        <v>0</v>
      </c>
    </row>
    <row r="119" spans="2:10" s="73" customFormat="1" ht="20.25">
      <c r="B119" s="68" t="s">
        <v>48</v>
      </c>
      <c r="C119" s="67" t="s">
        <v>85</v>
      </c>
      <c r="D119" s="9"/>
      <c r="E119" s="9">
        <f t="shared" si="3"/>
        <v>0</v>
      </c>
      <c r="F119" s="74"/>
      <c r="G119" s="75">
        <f t="shared" si="4"/>
        <v>0</v>
      </c>
      <c r="H119" s="69">
        <f>Jahreswertung!I119</f>
        <v>0</v>
      </c>
      <c r="I119" s="72"/>
      <c r="J119" s="78">
        <f t="shared" si="5"/>
        <v>0</v>
      </c>
    </row>
    <row r="120" spans="2:10" s="73" customFormat="1" ht="20.25">
      <c r="B120" s="68" t="s">
        <v>49</v>
      </c>
      <c r="C120" s="67" t="s">
        <v>86</v>
      </c>
      <c r="D120" s="9"/>
      <c r="E120" s="9">
        <f t="shared" si="3"/>
        <v>0</v>
      </c>
      <c r="F120" s="74"/>
      <c r="G120" s="75">
        <f t="shared" si="4"/>
        <v>0</v>
      </c>
      <c r="H120" s="69">
        <f>Jahreswertung!I120</f>
        <v>0</v>
      </c>
      <c r="I120" s="72"/>
      <c r="J120" s="78">
        <f t="shared" si="5"/>
        <v>0</v>
      </c>
    </row>
    <row r="121" spans="2:10" s="73" customFormat="1" ht="20.25">
      <c r="B121" s="68" t="s">
        <v>50</v>
      </c>
      <c r="C121" s="67" t="s">
        <v>87</v>
      </c>
      <c r="D121" s="9"/>
      <c r="E121" s="9">
        <f t="shared" si="3"/>
        <v>0</v>
      </c>
      <c r="F121" s="74"/>
      <c r="G121" s="75">
        <f t="shared" si="4"/>
        <v>0</v>
      </c>
      <c r="H121" s="69">
        <f>Jahreswertung!I121</f>
        <v>0</v>
      </c>
      <c r="I121" s="72"/>
      <c r="J121" s="78">
        <f t="shared" si="5"/>
        <v>0</v>
      </c>
    </row>
    <row r="122" spans="2:10" s="73" customFormat="1" ht="20.25">
      <c r="B122" s="68" t="s">
        <v>51</v>
      </c>
      <c r="C122" s="62" t="s">
        <v>82</v>
      </c>
      <c r="D122" s="9"/>
      <c r="E122" s="9">
        <f t="shared" si="3"/>
        <v>0</v>
      </c>
      <c r="F122" s="74"/>
      <c r="G122" s="75">
        <f t="shared" si="4"/>
        <v>0</v>
      </c>
      <c r="H122" s="69">
        <f>Jahreswertung!I122</f>
        <v>0</v>
      </c>
      <c r="I122" s="72"/>
      <c r="J122" s="78">
        <f t="shared" si="5"/>
        <v>0</v>
      </c>
    </row>
    <row r="123" spans="2:10" s="73" customFormat="1" ht="20.25">
      <c r="B123" s="68" t="s">
        <v>52</v>
      </c>
      <c r="C123" s="67" t="s">
        <v>90</v>
      </c>
      <c r="D123" s="9"/>
      <c r="E123" s="9">
        <f t="shared" si="3"/>
        <v>0</v>
      </c>
      <c r="F123" s="74"/>
      <c r="G123" s="75">
        <f t="shared" si="4"/>
        <v>0</v>
      </c>
      <c r="H123" s="69">
        <f>Jahreswertung!I123</f>
        <v>0</v>
      </c>
      <c r="I123" s="72"/>
      <c r="J123" s="78">
        <f t="shared" si="5"/>
        <v>0</v>
      </c>
    </row>
    <row r="124" spans="2:10" s="73" customFormat="1" ht="20.25">
      <c r="B124" s="68" t="s">
        <v>53</v>
      </c>
      <c r="C124" s="67" t="s">
        <v>79</v>
      </c>
      <c r="D124" s="9"/>
      <c r="E124" s="9">
        <f t="shared" si="3"/>
        <v>0</v>
      </c>
      <c r="F124" s="74"/>
      <c r="G124" s="75">
        <f t="shared" si="4"/>
        <v>0</v>
      </c>
      <c r="H124" s="69">
        <f>Jahreswertung!I124</f>
        <v>0</v>
      </c>
      <c r="I124" s="72"/>
      <c r="J124" s="78">
        <f t="shared" si="5"/>
        <v>0</v>
      </c>
    </row>
    <row r="125" spans="2:10" s="73" customFormat="1" ht="20.25">
      <c r="B125" s="68" t="s">
        <v>54</v>
      </c>
      <c r="C125" s="67" t="s">
        <v>10</v>
      </c>
      <c r="D125" s="9"/>
      <c r="E125" s="9">
        <f t="shared" si="3"/>
        <v>0</v>
      </c>
      <c r="F125" s="74"/>
      <c r="G125" s="75">
        <f t="shared" si="4"/>
        <v>0</v>
      </c>
      <c r="H125" s="69">
        <f>Jahreswertung!I125</f>
        <v>0</v>
      </c>
      <c r="I125" s="72"/>
      <c r="J125" s="78">
        <f t="shared" si="5"/>
        <v>0</v>
      </c>
    </row>
    <row r="126" spans="2:10" s="73" customFormat="1" ht="20.25">
      <c r="B126" s="68" t="s">
        <v>55</v>
      </c>
      <c r="C126" s="67" t="s">
        <v>6</v>
      </c>
      <c r="D126" s="9"/>
      <c r="E126" s="9">
        <f t="shared" si="3"/>
        <v>0</v>
      </c>
      <c r="F126" s="74"/>
      <c r="G126" s="75">
        <f t="shared" si="4"/>
        <v>0</v>
      </c>
      <c r="H126" s="69">
        <f>Jahreswertung!I126</f>
        <v>0</v>
      </c>
      <c r="I126" s="72"/>
      <c r="J126" s="78">
        <f t="shared" si="5"/>
        <v>0</v>
      </c>
    </row>
    <row r="127" spans="2:10" s="73" customFormat="1" ht="20.25">
      <c r="B127" s="68" t="s">
        <v>56</v>
      </c>
      <c r="C127" s="67" t="s">
        <v>7</v>
      </c>
      <c r="D127" s="9"/>
      <c r="E127" s="9">
        <f t="shared" si="3"/>
        <v>0</v>
      </c>
      <c r="F127" s="74"/>
      <c r="G127" s="75">
        <f t="shared" si="4"/>
        <v>0</v>
      </c>
      <c r="H127" s="69">
        <f>Jahreswertung!I127</f>
        <v>0</v>
      </c>
      <c r="I127" s="72"/>
      <c r="J127" s="78">
        <f t="shared" si="5"/>
        <v>0</v>
      </c>
    </row>
    <row r="128" spans="2:10" s="73" customFormat="1" ht="20.25">
      <c r="B128" s="68" t="s">
        <v>57</v>
      </c>
      <c r="C128" s="62" t="s">
        <v>105</v>
      </c>
      <c r="D128" s="9"/>
      <c r="E128" s="9">
        <f t="shared" si="3"/>
        <v>0</v>
      </c>
      <c r="F128" s="74"/>
      <c r="G128" s="75">
        <f t="shared" si="4"/>
        <v>0</v>
      </c>
      <c r="H128" s="69">
        <f>Jahreswertung!I128</f>
        <v>0</v>
      </c>
      <c r="I128" s="72"/>
      <c r="J128" s="78">
        <f t="shared" si="5"/>
        <v>0</v>
      </c>
    </row>
    <row r="129" spans="2:10" s="73" customFormat="1" ht="20.25">
      <c r="B129" s="68" t="s">
        <v>58</v>
      </c>
      <c r="C129" s="62">
        <v>43</v>
      </c>
      <c r="D129" s="9"/>
      <c r="E129" s="9">
        <f t="shared" si="3"/>
        <v>0</v>
      </c>
      <c r="F129" s="74"/>
      <c r="G129" s="75">
        <f t="shared" si="4"/>
        <v>0</v>
      </c>
      <c r="H129" s="69">
        <f>Jahreswertung!I129</f>
        <v>0</v>
      </c>
      <c r="I129" s="72"/>
      <c r="J129" s="78">
        <f t="shared" si="5"/>
        <v>0</v>
      </c>
    </row>
    <row r="130" spans="2:10" s="11" customFormat="1" ht="20.25">
      <c r="B130" s="68" t="s">
        <v>59</v>
      </c>
      <c r="C130" s="67" t="s">
        <v>106</v>
      </c>
      <c r="D130" s="9"/>
      <c r="E130" s="9">
        <f t="shared" si="3"/>
        <v>0</v>
      </c>
      <c r="F130" s="74"/>
      <c r="G130" s="75">
        <f t="shared" si="4"/>
        <v>0</v>
      </c>
      <c r="H130" s="69">
        <f>Jahreswertung!I130</f>
        <v>0</v>
      </c>
      <c r="I130" s="72"/>
      <c r="J130" s="78">
        <f t="shared" si="5"/>
        <v>0</v>
      </c>
    </row>
    <row r="131" spans="2:10" s="73" customFormat="1" ht="20.25">
      <c r="B131" s="68" t="s">
        <v>60</v>
      </c>
      <c r="C131" s="67" t="s">
        <v>9</v>
      </c>
      <c r="D131" s="9"/>
      <c r="E131" s="9">
        <f t="shared" si="3"/>
        <v>0</v>
      </c>
      <c r="F131" s="74"/>
      <c r="G131" s="75">
        <f t="shared" si="4"/>
        <v>0</v>
      </c>
      <c r="H131" s="69">
        <f>Jahreswertung!I131</f>
        <v>0</v>
      </c>
      <c r="I131" s="72"/>
      <c r="J131" s="78">
        <f t="shared" si="5"/>
        <v>0</v>
      </c>
    </row>
    <row r="132" spans="2:10" s="11" customFormat="1" ht="20.25">
      <c r="B132" s="68" t="s">
        <v>61</v>
      </c>
      <c r="C132" s="62">
        <v>46</v>
      </c>
      <c r="D132" s="9"/>
      <c r="E132" s="9">
        <f t="shared" si="3"/>
        <v>0</v>
      </c>
      <c r="F132" s="74"/>
      <c r="G132" s="75">
        <f t="shared" si="4"/>
        <v>0</v>
      </c>
      <c r="H132" s="69">
        <f>Jahreswertung!I132</f>
        <v>0</v>
      </c>
      <c r="I132" s="72"/>
      <c r="J132" s="78">
        <f t="shared" si="5"/>
        <v>0</v>
      </c>
    </row>
    <row r="133" spans="2:10" s="11" customFormat="1" ht="20.25">
      <c r="B133" s="68" t="s">
        <v>62</v>
      </c>
      <c r="C133" s="62">
        <v>47</v>
      </c>
      <c r="D133" s="9"/>
      <c r="E133" s="9">
        <f t="shared" si="3"/>
        <v>0</v>
      </c>
      <c r="F133" s="74"/>
      <c r="G133" s="75">
        <f t="shared" si="4"/>
        <v>0</v>
      </c>
      <c r="H133" s="69">
        <f>Jahreswertung!I133</f>
        <v>0</v>
      </c>
      <c r="I133" s="72"/>
      <c r="J133" s="78">
        <f t="shared" si="5"/>
        <v>0</v>
      </c>
    </row>
    <row r="134" spans="2:10" s="11" customFormat="1" ht="20.25">
      <c r="B134" s="68" t="s">
        <v>63</v>
      </c>
      <c r="C134" s="62">
        <v>48</v>
      </c>
      <c r="D134" s="9"/>
      <c r="E134" s="9">
        <f t="shared" si="3"/>
        <v>0</v>
      </c>
      <c r="F134" s="74"/>
      <c r="G134" s="75">
        <f t="shared" si="4"/>
        <v>0</v>
      </c>
      <c r="H134" s="69">
        <f>Jahreswertung!I134</f>
        <v>0</v>
      </c>
      <c r="I134" s="72"/>
      <c r="J134" s="78">
        <f t="shared" si="5"/>
        <v>0</v>
      </c>
    </row>
    <row r="135" spans="2:10" s="11" customFormat="1" ht="20.25">
      <c r="B135" s="68" t="s">
        <v>64</v>
      </c>
      <c r="C135" s="62">
        <v>49</v>
      </c>
      <c r="D135" s="9"/>
      <c r="E135" s="9">
        <f t="shared" si="3"/>
        <v>0</v>
      </c>
      <c r="F135" s="74"/>
      <c r="G135" s="75">
        <f t="shared" si="4"/>
        <v>0</v>
      </c>
      <c r="H135" s="69">
        <f>Jahreswertung!I135</f>
        <v>0</v>
      </c>
      <c r="I135" s="72"/>
      <c r="J135" s="78">
        <f t="shared" si="5"/>
        <v>0</v>
      </c>
    </row>
    <row r="136" spans="2:10" s="11" customFormat="1" ht="20.25">
      <c r="B136" s="68" t="s">
        <v>65</v>
      </c>
      <c r="C136" s="62">
        <v>50</v>
      </c>
      <c r="D136" s="9"/>
      <c r="E136" s="9">
        <f t="shared" si="3"/>
        <v>0</v>
      </c>
      <c r="F136" s="74"/>
      <c r="G136" s="75">
        <f t="shared" si="4"/>
        <v>0</v>
      </c>
      <c r="H136" s="69">
        <f>Jahreswertung!I136</f>
        <v>0</v>
      </c>
      <c r="I136" s="72"/>
      <c r="J136" s="78">
        <f t="shared" si="5"/>
        <v>0</v>
      </c>
    </row>
  </sheetData>
  <sheetProtection/>
  <mergeCells count="4">
    <mergeCell ref="B20:H20"/>
    <mergeCell ref="B1:H1"/>
    <mergeCell ref="B2:H2"/>
    <mergeCell ref="B4:H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22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DDF73F"/>
    <pageSetUpPr fitToPage="1"/>
  </sheetPr>
  <dimension ref="A1:J136"/>
  <sheetViews>
    <sheetView zoomScalePageLayoutView="0" workbookViewId="0" topLeftCell="A1">
      <selection activeCell="C19" sqref="C19"/>
    </sheetView>
  </sheetViews>
  <sheetFormatPr defaultColWidth="20.421875" defaultRowHeight="12.75"/>
  <cols>
    <col min="1" max="1" width="1.1484375" style="7" customWidth="1"/>
    <col min="2" max="2" width="11.421875" style="7" bestFit="1" customWidth="1"/>
    <col min="3" max="3" width="26.7109375" style="10" bestFit="1" customWidth="1"/>
    <col min="4" max="4" width="13.8515625" style="7" customWidth="1"/>
    <col min="5" max="5" width="13.8515625" style="10" customWidth="1"/>
    <col min="6" max="6" width="14.57421875" style="7" customWidth="1"/>
    <col min="7" max="7" width="18.57421875" style="23" bestFit="1" customWidth="1"/>
    <col min="8" max="8" width="15.421875" style="7" bestFit="1" customWidth="1"/>
    <col min="9" max="9" width="1.1484375" style="7" customWidth="1"/>
    <col min="10" max="10" width="6.7109375" style="76" customWidth="1"/>
    <col min="11" max="11" width="20.421875" style="7" customWidth="1"/>
    <col min="12" max="12" width="5.8515625" style="7" customWidth="1"/>
    <col min="13" max="13" width="10.421875" style="7" customWidth="1"/>
    <col min="14" max="14" width="9.00390625" style="7" customWidth="1"/>
    <col min="15" max="15" width="9.57421875" style="7" customWidth="1"/>
    <col min="16" max="16" width="10.8515625" style="7" customWidth="1"/>
    <col min="17" max="17" width="5.8515625" style="7" customWidth="1"/>
    <col min="18" max="18" width="11.57421875" style="7" customWidth="1"/>
    <col min="19" max="19" width="12.140625" style="7" customWidth="1"/>
    <col min="20" max="20" width="11.28125" style="7" customWidth="1"/>
    <col min="21" max="16384" width="20.421875" style="7" customWidth="1"/>
  </cols>
  <sheetData>
    <row r="1" spans="1:8" ht="50.25" customHeight="1">
      <c r="A1" s="14"/>
      <c r="B1" s="105" t="s">
        <v>12</v>
      </c>
      <c r="C1" s="105"/>
      <c r="D1" s="105"/>
      <c r="E1" s="105"/>
      <c r="F1" s="105"/>
      <c r="G1" s="105"/>
      <c r="H1" s="105"/>
    </row>
    <row r="2" spans="1:8" ht="68.25" customHeight="1">
      <c r="A2" s="14"/>
      <c r="B2" s="106" t="s">
        <v>115</v>
      </c>
      <c r="C2" s="106"/>
      <c r="D2" s="106"/>
      <c r="E2" s="106"/>
      <c r="F2" s="106"/>
      <c r="G2" s="106"/>
      <c r="H2" s="106"/>
    </row>
    <row r="3" spans="3:7" ht="11.25" customHeight="1">
      <c r="C3" s="7"/>
      <c r="E3" s="7"/>
      <c r="G3" s="7"/>
    </row>
    <row r="4" spans="1:8" ht="32.25" customHeight="1">
      <c r="A4" s="15"/>
      <c r="B4" s="108">
        <f>Jahreswertung!$J$2</f>
        <v>6</v>
      </c>
      <c r="C4" s="108"/>
      <c r="D4" s="108"/>
      <c r="E4" s="108"/>
      <c r="F4" s="108"/>
      <c r="G4" s="108"/>
      <c r="H4" s="108"/>
    </row>
    <row r="5" spans="1:7" ht="11.25" customHeight="1">
      <c r="A5" s="15"/>
      <c r="C5" s="7"/>
      <c r="E5" s="7"/>
      <c r="G5" s="7"/>
    </row>
    <row r="6" spans="1:10" s="64" customFormat="1" ht="32.25" customHeight="1">
      <c r="A6" s="63"/>
      <c r="B6" s="80" t="s">
        <v>0</v>
      </c>
      <c r="C6" s="81" t="s">
        <v>1</v>
      </c>
      <c r="D6" s="81" t="s">
        <v>13</v>
      </c>
      <c r="E6" s="81" t="s">
        <v>14</v>
      </c>
      <c r="F6" s="82" t="s">
        <v>15</v>
      </c>
      <c r="G6" s="82" t="s">
        <v>116</v>
      </c>
      <c r="H6" s="80" t="s">
        <v>11</v>
      </c>
      <c r="J6" s="77"/>
    </row>
    <row r="7" spans="2:10" s="72" customFormat="1" ht="20.25">
      <c r="B7" s="68" t="s">
        <v>16</v>
      </c>
      <c r="C7" s="67" t="s">
        <v>89</v>
      </c>
      <c r="D7" s="9"/>
      <c r="E7" s="9">
        <f aca="true" t="shared" si="0" ref="E7:E19">F7-D7</f>
        <v>0</v>
      </c>
      <c r="F7" s="74"/>
      <c r="G7" s="75">
        <f>SUM(F7/12)</f>
        <v>0</v>
      </c>
      <c r="H7" s="69">
        <f>Jahreswertung!J3</f>
        <v>0</v>
      </c>
      <c r="J7" s="78">
        <f>IF(H7=0,0,1)</f>
        <v>0</v>
      </c>
    </row>
    <row r="8" spans="2:10" s="72" customFormat="1" ht="20.25">
      <c r="B8" s="68" t="s">
        <v>17</v>
      </c>
      <c r="C8" s="67" t="s">
        <v>78</v>
      </c>
      <c r="D8" s="9"/>
      <c r="E8" s="9">
        <f t="shared" si="0"/>
        <v>0</v>
      </c>
      <c r="F8" s="74"/>
      <c r="G8" s="75">
        <f aca="true" t="shared" si="1" ref="G8:G19">SUM(F8/12)</f>
        <v>0</v>
      </c>
      <c r="H8" s="69">
        <f>Jahreswertung!J4</f>
        <v>0</v>
      </c>
      <c r="J8" s="78">
        <f aca="true" t="shared" si="2" ref="J8:J19">IF(H8=0,0,1)</f>
        <v>0</v>
      </c>
    </row>
    <row r="9" spans="2:10" s="11" customFormat="1" ht="20.25">
      <c r="B9" s="68" t="s">
        <v>18</v>
      </c>
      <c r="C9" s="62" t="s">
        <v>107</v>
      </c>
      <c r="D9" s="9"/>
      <c r="E9" s="9">
        <f t="shared" si="0"/>
        <v>0</v>
      </c>
      <c r="F9" s="74"/>
      <c r="G9" s="75">
        <f t="shared" si="1"/>
        <v>0</v>
      </c>
      <c r="H9" s="69">
        <f>Jahreswertung!J5</f>
        <v>0</v>
      </c>
      <c r="I9" s="72"/>
      <c r="J9" s="78">
        <f t="shared" si="2"/>
        <v>0</v>
      </c>
    </row>
    <row r="10" spans="2:10" s="11" customFormat="1" ht="20.25">
      <c r="B10" s="68" t="s">
        <v>19</v>
      </c>
      <c r="C10" s="62" t="s">
        <v>108</v>
      </c>
      <c r="D10" s="9"/>
      <c r="E10" s="9">
        <f t="shared" si="0"/>
        <v>0</v>
      </c>
      <c r="F10" s="74"/>
      <c r="G10" s="75">
        <f t="shared" si="1"/>
        <v>0</v>
      </c>
      <c r="H10" s="69">
        <f>Jahreswertung!J6</f>
        <v>0</v>
      </c>
      <c r="I10" s="72"/>
      <c r="J10" s="78">
        <f t="shared" si="2"/>
        <v>0</v>
      </c>
    </row>
    <row r="11" spans="2:10" s="11" customFormat="1" ht="20.25">
      <c r="B11" s="68" t="s">
        <v>20</v>
      </c>
      <c r="C11" s="62" t="s">
        <v>109</v>
      </c>
      <c r="D11" s="9"/>
      <c r="E11" s="9">
        <f t="shared" si="0"/>
        <v>0</v>
      </c>
      <c r="F11" s="74"/>
      <c r="G11" s="75">
        <f t="shared" si="1"/>
        <v>0</v>
      </c>
      <c r="H11" s="69">
        <f>Jahreswertung!J7</f>
        <v>0</v>
      </c>
      <c r="I11" s="72"/>
      <c r="J11" s="78">
        <f t="shared" si="2"/>
        <v>0</v>
      </c>
    </row>
    <row r="12" spans="2:10" s="11" customFormat="1" ht="20.25">
      <c r="B12" s="68" t="s">
        <v>21</v>
      </c>
      <c r="C12" s="62" t="s">
        <v>110</v>
      </c>
      <c r="D12" s="9"/>
      <c r="E12" s="9">
        <f t="shared" si="0"/>
        <v>0</v>
      </c>
      <c r="F12" s="74"/>
      <c r="G12" s="75">
        <f t="shared" si="1"/>
        <v>0</v>
      </c>
      <c r="H12" s="69">
        <f>Jahreswertung!J8</f>
        <v>0</v>
      </c>
      <c r="I12" s="72"/>
      <c r="J12" s="78">
        <f t="shared" si="2"/>
        <v>0</v>
      </c>
    </row>
    <row r="13" spans="2:10" s="72" customFormat="1" ht="20.25">
      <c r="B13" s="68" t="s">
        <v>22</v>
      </c>
      <c r="C13" s="67" t="s">
        <v>83</v>
      </c>
      <c r="D13" s="9"/>
      <c r="E13" s="9">
        <f t="shared" si="0"/>
        <v>0</v>
      </c>
      <c r="F13" s="74"/>
      <c r="G13" s="75">
        <f t="shared" si="1"/>
        <v>0</v>
      </c>
      <c r="H13" s="69">
        <f>Jahreswertung!J9</f>
        <v>0</v>
      </c>
      <c r="J13" s="78">
        <f t="shared" si="2"/>
        <v>0</v>
      </c>
    </row>
    <row r="14" spans="2:10" s="72" customFormat="1" ht="20.25">
      <c r="B14" s="68" t="s">
        <v>23</v>
      </c>
      <c r="C14" s="62" t="s">
        <v>81</v>
      </c>
      <c r="D14" s="9"/>
      <c r="E14" s="9">
        <f t="shared" si="0"/>
        <v>0</v>
      </c>
      <c r="F14" s="74"/>
      <c r="G14" s="75">
        <f t="shared" si="1"/>
        <v>0</v>
      </c>
      <c r="H14" s="69">
        <f>Jahreswertung!J10</f>
        <v>0</v>
      </c>
      <c r="J14" s="78">
        <f t="shared" si="2"/>
        <v>0</v>
      </c>
    </row>
    <row r="15" spans="2:10" s="72" customFormat="1" ht="20.25">
      <c r="B15" s="68" t="s">
        <v>24</v>
      </c>
      <c r="C15" s="62" t="s">
        <v>88</v>
      </c>
      <c r="D15" s="9"/>
      <c r="E15" s="9">
        <f t="shared" si="0"/>
        <v>0</v>
      </c>
      <c r="F15" s="74"/>
      <c r="G15" s="75">
        <f t="shared" si="1"/>
        <v>0</v>
      </c>
      <c r="H15" s="69">
        <f>Jahreswertung!J11</f>
        <v>0</v>
      </c>
      <c r="J15" s="78">
        <f t="shared" si="2"/>
        <v>0</v>
      </c>
    </row>
    <row r="16" spans="2:10" s="11" customFormat="1" ht="20.25">
      <c r="B16" s="68" t="s">
        <v>25</v>
      </c>
      <c r="C16" s="62" t="s">
        <v>111</v>
      </c>
      <c r="D16" s="9"/>
      <c r="E16" s="9">
        <f t="shared" si="0"/>
        <v>0</v>
      </c>
      <c r="F16" s="74"/>
      <c r="G16" s="75">
        <f t="shared" si="1"/>
        <v>0</v>
      </c>
      <c r="H16" s="69">
        <f>Jahreswertung!J12</f>
        <v>0</v>
      </c>
      <c r="I16" s="72"/>
      <c r="J16" s="78">
        <f t="shared" si="2"/>
        <v>0</v>
      </c>
    </row>
    <row r="17" spans="2:10" s="11" customFormat="1" ht="20.25">
      <c r="B17" s="68" t="s">
        <v>26</v>
      </c>
      <c r="C17" s="62" t="s">
        <v>112</v>
      </c>
      <c r="D17" s="9"/>
      <c r="E17" s="9">
        <f t="shared" si="0"/>
        <v>0</v>
      </c>
      <c r="F17" s="74"/>
      <c r="G17" s="75">
        <f t="shared" si="1"/>
        <v>0</v>
      </c>
      <c r="H17" s="69">
        <f>Jahreswertung!J13</f>
        <v>0</v>
      </c>
      <c r="I17" s="72"/>
      <c r="J17" s="78">
        <f t="shared" si="2"/>
        <v>0</v>
      </c>
    </row>
    <row r="18" spans="2:10" s="72" customFormat="1" ht="20.25">
      <c r="B18" s="68" t="s">
        <v>27</v>
      </c>
      <c r="C18" s="67" t="s">
        <v>80</v>
      </c>
      <c r="D18" s="9"/>
      <c r="E18" s="9">
        <f t="shared" si="0"/>
        <v>0</v>
      </c>
      <c r="F18" s="74"/>
      <c r="G18" s="75">
        <f t="shared" si="1"/>
        <v>0</v>
      </c>
      <c r="H18" s="69">
        <f>Jahreswertung!J14</f>
        <v>0</v>
      </c>
      <c r="J18" s="78">
        <f t="shared" si="2"/>
        <v>0</v>
      </c>
    </row>
    <row r="19" spans="2:10" s="11" customFormat="1" ht="20.25">
      <c r="B19" s="68" t="s">
        <v>28</v>
      </c>
      <c r="C19" s="62" t="s">
        <v>119</v>
      </c>
      <c r="D19" s="9"/>
      <c r="E19" s="9">
        <f t="shared" si="0"/>
        <v>0</v>
      </c>
      <c r="F19" s="74"/>
      <c r="G19" s="75">
        <f t="shared" si="1"/>
        <v>0</v>
      </c>
      <c r="H19" s="69">
        <f>Jahreswertung!J15</f>
        <v>0</v>
      </c>
      <c r="I19" s="72"/>
      <c r="J19" s="78">
        <f t="shared" si="2"/>
        <v>0</v>
      </c>
    </row>
    <row r="20" spans="2:8" ht="26.25">
      <c r="B20" s="102" t="s">
        <v>8</v>
      </c>
      <c r="C20" s="103"/>
      <c r="D20" s="103"/>
      <c r="E20" s="103"/>
      <c r="F20" s="103"/>
      <c r="G20" s="103"/>
      <c r="H20" s="104"/>
    </row>
    <row r="21" ht="26.25"/>
    <row r="22" ht="26.25"/>
    <row r="23" ht="26.25"/>
    <row r="24" ht="26.25"/>
    <row r="25" ht="26.25"/>
    <row r="26" ht="26.25"/>
    <row r="27" ht="26.25"/>
    <row r="28" ht="26.25"/>
    <row r="29" ht="26.25"/>
    <row r="30" ht="26.25"/>
    <row r="31" ht="26.25"/>
    <row r="32" ht="26.25"/>
    <row r="33" ht="26.25"/>
    <row r="34" ht="26.25"/>
    <row r="35" ht="26.25"/>
    <row r="36" ht="26.25"/>
    <row r="37" ht="26.25"/>
    <row r="38" ht="26.25"/>
    <row r="39" ht="26.25"/>
    <row r="40" ht="26.25"/>
    <row r="41" ht="26.25"/>
    <row r="42" ht="26.25"/>
    <row r="43" ht="26.25"/>
    <row r="44" ht="26.25"/>
    <row r="45" ht="26.25"/>
    <row r="46" ht="26.25"/>
    <row r="47" ht="26.25"/>
    <row r="48" ht="26.25"/>
    <row r="49" ht="26.25"/>
    <row r="50" ht="26.25"/>
    <row r="51" ht="26.25"/>
    <row r="52" ht="26.25"/>
    <row r="53" ht="26.25"/>
    <row r="54" ht="26.25"/>
    <row r="55" ht="26.25"/>
    <row r="56" ht="26.25"/>
    <row r="57" s="11" customFormat="1" ht="20.25">
      <c r="J57" s="79"/>
    </row>
    <row r="58" spans="4:10" s="11" customFormat="1" ht="20.25">
      <c r="D58" s="23"/>
      <c r="J58" s="79"/>
    </row>
    <row r="59" spans="3:10" s="11" customFormat="1" ht="20.25">
      <c r="C59" s="23"/>
      <c r="E59" s="23"/>
      <c r="G59" s="23"/>
      <c r="J59" s="79"/>
    </row>
    <row r="60" spans="3:10" s="11" customFormat="1" ht="20.25">
      <c r="C60" s="23"/>
      <c r="E60" s="23"/>
      <c r="G60" s="23"/>
      <c r="J60" s="79"/>
    </row>
    <row r="61" spans="3:10" s="11" customFormat="1" ht="20.25">
      <c r="C61" s="23"/>
      <c r="E61" s="23"/>
      <c r="G61" s="23"/>
      <c r="J61" s="79"/>
    </row>
    <row r="62" spans="3:10" s="11" customFormat="1" ht="20.25">
      <c r="C62" s="23"/>
      <c r="E62" s="23"/>
      <c r="G62" s="23"/>
      <c r="J62" s="79"/>
    </row>
    <row r="63" spans="3:10" s="11" customFormat="1" ht="20.25">
      <c r="C63" s="23"/>
      <c r="E63" s="23"/>
      <c r="G63" s="23"/>
      <c r="J63" s="79"/>
    </row>
    <row r="64" spans="3:10" s="11" customFormat="1" ht="20.25">
      <c r="C64" s="23"/>
      <c r="E64" s="23"/>
      <c r="G64" s="23"/>
      <c r="J64" s="79"/>
    </row>
    <row r="65" spans="3:10" s="11" customFormat="1" ht="20.25">
      <c r="C65" s="23"/>
      <c r="E65" s="23"/>
      <c r="G65" s="23"/>
      <c r="J65" s="79"/>
    </row>
    <row r="66" spans="3:10" s="11" customFormat="1" ht="20.25">
      <c r="C66" s="23"/>
      <c r="E66" s="23"/>
      <c r="G66" s="23"/>
      <c r="J66" s="79"/>
    </row>
    <row r="67" spans="3:10" s="11" customFormat="1" ht="20.25">
      <c r="C67" s="23"/>
      <c r="E67" s="23"/>
      <c r="G67" s="23"/>
      <c r="J67" s="79"/>
    </row>
    <row r="68" spans="3:10" s="11" customFormat="1" ht="20.25">
      <c r="C68" s="23"/>
      <c r="E68" s="23"/>
      <c r="G68" s="23"/>
      <c r="J68" s="79"/>
    </row>
    <row r="69" spans="3:10" s="11" customFormat="1" ht="20.25">
      <c r="C69" s="23"/>
      <c r="E69" s="23"/>
      <c r="G69" s="23"/>
      <c r="J69" s="79"/>
    </row>
    <row r="70" spans="3:10" s="11" customFormat="1" ht="20.25">
      <c r="C70" s="23"/>
      <c r="E70" s="23"/>
      <c r="G70" s="23"/>
      <c r="J70" s="79"/>
    </row>
    <row r="71" spans="3:10" s="11" customFormat="1" ht="20.25">
      <c r="C71" s="23"/>
      <c r="E71" s="23"/>
      <c r="G71" s="23"/>
      <c r="J71" s="79"/>
    </row>
    <row r="72" spans="4:10" s="11" customFormat="1" ht="20.25">
      <c r="D72" s="23"/>
      <c r="J72" s="79"/>
    </row>
    <row r="73" spans="4:10" s="11" customFormat="1" ht="20.25">
      <c r="D73" s="23"/>
      <c r="J73" s="79"/>
    </row>
    <row r="74" spans="4:10" s="11" customFormat="1" ht="20.25">
      <c r="D74" s="23"/>
      <c r="J74" s="79"/>
    </row>
    <row r="75" spans="4:10" s="11" customFormat="1" ht="20.25">
      <c r="D75" s="23"/>
      <c r="J75" s="79"/>
    </row>
    <row r="76" spans="4:10" s="11" customFormat="1" ht="20.25">
      <c r="D76" s="23"/>
      <c r="J76" s="79"/>
    </row>
    <row r="77" spans="4:10" s="11" customFormat="1" ht="20.25">
      <c r="D77" s="23"/>
      <c r="J77" s="79"/>
    </row>
    <row r="78" spans="4:10" s="11" customFormat="1" ht="20.25">
      <c r="D78" s="23"/>
      <c r="J78" s="79"/>
    </row>
    <row r="79" spans="3:10" s="11" customFormat="1" ht="20.25">
      <c r="C79" s="23"/>
      <c r="E79" s="23"/>
      <c r="J79" s="79"/>
    </row>
    <row r="80" spans="3:10" s="11" customFormat="1" ht="20.25">
      <c r="C80" s="23"/>
      <c r="E80" s="23"/>
      <c r="J80" s="79"/>
    </row>
    <row r="81" spans="3:10" s="11" customFormat="1" ht="20.25">
      <c r="C81" s="23"/>
      <c r="E81" s="23"/>
      <c r="J81" s="79"/>
    </row>
    <row r="82" spans="3:10" s="11" customFormat="1" ht="20.25">
      <c r="C82" s="23"/>
      <c r="E82" s="23"/>
      <c r="J82" s="79"/>
    </row>
    <row r="83" spans="5:7" ht="26.25">
      <c r="E83" s="23"/>
      <c r="G83" s="7"/>
    </row>
    <row r="84" spans="5:7" ht="26.25">
      <c r="E84" s="23"/>
      <c r="G84" s="7"/>
    </row>
    <row r="85" spans="5:7" ht="26.25">
      <c r="E85" s="23"/>
      <c r="G85" s="7"/>
    </row>
    <row r="86" spans="5:7" ht="26.25">
      <c r="E86" s="23"/>
      <c r="G86" s="7"/>
    </row>
    <row r="87" spans="5:7" ht="26.25">
      <c r="E87" s="23"/>
      <c r="G87" s="7"/>
    </row>
    <row r="88" spans="5:7" ht="26.25">
      <c r="E88" s="23"/>
      <c r="G88" s="7"/>
    </row>
    <row r="89" spans="5:7" ht="26.25">
      <c r="E89" s="23"/>
      <c r="G89" s="7"/>
    </row>
    <row r="90" spans="5:7" ht="26.25">
      <c r="E90" s="23"/>
      <c r="G90" s="7"/>
    </row>
    <row r="91" spans="5:7" ht="26.25">
      <c r="E91" s="23"/>
      <c r="G91" s="7"/>
    </row>
    <row r="92" spans="5:7" ht="26.25">
      <c r="E92" s="23"/>
      <c r="G92" s="7"/>
    </row>
    <row r="93" spans="5:7" ht="26.25">
      <c r="E93" s="23"/>
      <c r="G93" s="7"/>
    </row>
    <row r="94" spans="5:7" ht="26.25">
      <c r="E94" s="23"/>
      <c r="G94" s="7"/>
    </row>
    <row r="95" spans="5:7" ht="26.25">
      <c r="E95" s="23"/>
      <c r="G95" s="7"/>
    </row>
    <row r="96" spans="5:7" ht="26.25">
      <c r="E96" s="23"/>
      <c r="G96" s="7"/>
    </row>
    <row r="97" spans="5:7" ht="26.25">
      <c r="E97" s="23"/>
      <c r="G97" s="7"/>
    </row>
    <row r="98" spans="5:7" ht="26.25">
      <c r="E98" s="23"/>
      <c r="G98" s="7"/>
    </row>
    <row r="99" spans="5:7" ht="26.25">
      <c r="E99" s="23"/>
      <c r="G99" s="7"/>
    </row>
    <row r="100" spans="2:10" s="73" customFormat="1" ht="20.25">
      <c r="B100" s="68" t="s">
        <v>29</v>
      </c>
      <c r="C100" s="67" t="s">
        <v>77</v>
      </c>
      <c r="D100" s="9"/>
      <c r="E100" s="9">
        <f aca="true" t="shared" si="3" ref="E100:E136">F100-D100</f>
        <v>0</v>
      </c>
      <c r="F100" s="74"/>
      <c r="G100" s="75">
        <f aca="true" t="shared" si="4" ref="G100:G136">SUM(F100/12)</f>
        <v>0</v>
      </c>
      <c r="H100" s="69">
        <f>Jahreswertung!J100</f>
        <v>0</v>
      </c>
      <c r="I100" s="72"/>
      <c r="J100" s="78">
        <f aca="true" t="shared" si="5" ref="J100:J136">IF(H100=0,0,1)</f>
        <v>0</v>
      </c>
    </row>
    <row r="101" spans="2:10" s="72" customFormat="1" ht="20.25">
      <c r="B101" s="68" t="s">
        <v>30</v>
      </c>
      <c r="C101" s="67" t="s">
        <v>4</v>
      </c>
      <c r="D101" s="9"/>
      <c r="E101" s="9">
        <f t="shared" si="3"/>
        <v>0</v>
      </c>
      <c r="F101" s="74"/>
      <c r="G101" s="75">
        <f t="shared" si="4"/>
        <v>0</v>
      </c>
      <c r="H101" s="69">
        <f>Jahreswertung!J101</f>
        <v>0</v>
      </c>
      <c r="J101" s="78">
        <f t="shared" si="5"/>
        <v>0</v>
      </c>
    </row>
    <row r="102" spans="2:10" s="72" customFormat="1" ht="20.25">
      <c r="B102" s="68" t="s">
        <v>31</v>
      </c>
      <c r="C102" s="67" t="s">
        <v>91</v>
      </c>
      <c r="D102" s="9"/>
      <c r="E102" s="9">
        <f t="shared" si="3"/>
        <v>0</v>
      </c>
      <c r="F102" s="74"/>
      <c r="G102" s="75">
        <f t="shared" si="4"/>
        <v>0</v>
      </c>
      <c r="H102" s="69">
        <f>Jahreswertung!J102</f>
        <v>0</v>
      </c>
      <c r="J102" s="78">
        <f t="shared" si="5"/>
        <v>0</v>
      </c>
    </row>
    <row r="103" spans="2:10" s="72" customFormat="1" ht="20.25">
      <c r="B103" s="68" t="s">
        <v>32</v>
      </c>
      <c r="C103" s="67" t="s">
        <v>92</v>
      </c>
      <c r="D103" s="9"/>
      <c r="E103" s="9">
        <f t="shared" si="3"/>
        <v>0</v>
      </c>
      <c r="F103" s="74"/>
      <c r="G103" s="75">
        <f t="shared" si="4"/>
        <v>0</v>
      </c>
      <c r="H103" s="69">
        <f>Jahreswertung!J103</f>
        <v>0</v>
      </c>
      <c r="J103" s="78">
        <f t="shared" si="5"/>
        <v>0</v>
      </c>
    </row>
    <row r="104" spans="2:10" s="72" customFormat="1" ht="20.25">
      <c r="B104" s="68" t="s">
        <v>33</v>
      </c>
      <c r="C104" s="67" t="s">
        <v>93</v>
      </c>
      <c r="D104" s="9"/>
      <c r="E104" s="9">
        <f t="shared" si="3"/>
        <v>0</v>
      </c>
      <c r="F104" s="74"/>
      <c r="G104" s="75">
        <f t="shared" si="4"/>
        <v>0</v>
      </c>
      <c r="H104" s="69">
        <f>Jahreswertung!J104</f>
        <v>0</v>
      </c>
      <c r="J104" s="78">
        <f t="shared" si="5"/>
        <v>0</v>
      </c>
    </row>
    <row r="105" spans="2:10" s="72" customFormat="1" ht="20.25">
      <c r="B105" s="68" t="s">
        <v>34</v>
      </c>
      <c r="C105" s="67" t="s">
        <v>94</v>
      </c>
      <c r="D105" s="9"/>
      <c r="E105" s="9">
        <f t="shared" si="3"/>
        <v>0</v>
      </c>
      <c r="F105" s="74"/>
      <c r="G105" s="75">
        <f t="shared" si="4"/>
        <v>0</v>
      </c>
      <c r="H105" s="69">
        <f>Jahreswertung!J105</f>
        <v>0</v>
      </c>
      <c r="J105" s="78">
        <f t="shared" si="5"/>
        <v>0</v>
      </c>
    </row>
    <row r="106" spans="2:10" s="72" customFormat="1" ht="20.25">
      <c r="B106" s="68" t="s">
        <v>35</v>
      </c>
      <c r="C106" s="67" t="s">
        <v>3</v>
      </c>
      <c r="D106" s="9"/>
      <c r="E106" s="9">
        <f t="shared" si="3"/>
        <v>0</v>
      </c>
      <c r="F106" s="74"/>
      <c r="G106" s="75">
        <f t="shared" si="4"/>
        <v>0</v>
      </c>
      <c r="H106" s="69">
        <f>Jahreswertung!J106</f>
        <v>0</v>
      </c>
      <c r="J106" s="78">
        <f t="shared" si="5"/>
        <v>0</v>
      </c>
    </row>
    <row r="107" spans="2:10" s="72" customFormat="1" ht="20.25">
      <c r="B107" s="68" t="s">
        <v>36</v>
      </c>
      <c r="C107" s="67" t="s">
        <v>95</v>
      </c>
      <c r="D107" s="9"/>
      <c r="E107" s="9">
        <f t="shared" si="3"/>
        <v>0</v>
      </c>
      <c r="F107" s="74"/>
      <c r="G107" s="75">
        <f t="shared" si="4"/>
        <v>0</v>
      </c>
      <c r="H107" s="69">
        <f>Jahreswertung!J107</f>
        <v>0</v>
      </c>
      <c r="J107" s="78">
        <f t="shared" si="5"/>
        <v>0</v>
      </c>
    </row>
    <row r="108" spans="2:10" s="72" customFormat="1" ht="20.25">
      <c r="B108" s="68" t="s">
        <v>37</v>
      </c>
      <c r="C108" s="67" t="s">
        <v>96</v>
      </c>
      <c r="D108" s="9"/>
      <c r="E108" s="9">
        <f t="shared" si="3"/>
        <v>0</v>
      </c>
      <c r="F108" s="74"/>
      <c r="G108" s="75">
        <f t="shared" si="4"/>
        <v>0</v>
      </c>
      <c r="H108" s="69">
        <f>Jahreswertung!J108</f>
        <v>0</v>
      </c>
      <c r="J108" s="78">
        <f t="shared" si="5"/>
        <v>0</v>
      </c>
    </row>
    <row r="109" spans="2:10" s="72" customFormat="1" ht="20.25">
      <c r="B109" s="68" t="s">
        <v>38</v>
      </c>
      <c r="C109" s="62" t="s">
        <v>97</v>
      </c>
      <c r="D109" s="9"/>
      <c r="E109" s="9">
        <f t="shared" si="3"/>
        <v>0</v>
      </c>
      <c r="F109" s="74"/>
      <c r="G109" s="75">
        <f t="shared" si="4"/>
        <v>0</v>
      </c>
      <c r="H109" s="69">
        <f>Jahreswertung!J109</f>
        <v>0</v>
      </c>
      <c r="J109" s="78">
        <f t="shared" si="5"/>
        <v>0</v>
      </c>
    </row>
    <row r="110" spans="2:10" s="72" customFormat="1" ht="20.25">
      <c r="B110" s="68" t="s">
        <v>39</v>
      </c>
      <c r="C110" s="67" t="s">
        <v>98</v>
      </c>
      <c r="D110" s="9"/>
      <c r="E110" s="9">
        <f t="shared" si="3"/>
        <v>0</v>
      </c>
      <c r="F110" s="74"/>
      <c r="G110" s="75">
        <f t="shared" si="4"/>
        <v>0</v>
      </c>
      <c r="H110" s="69">
        <f>Jahreswertung!J110</f>
        <v>0</v>
      </c>
      <c r="J110" s="78">
        <f t="shared" si="5"/>
        <v>0</v>
      </c>
    </row>
    <row r="111" spans="2:10" s="72" customFormat="1" ht="20.25">
      <c r="B111" s="68" t="s">
        <v>40</v>
      </c>
      <c r="C111" s="62" t="s">
        <v>99</v>
      </c>
      <c r="D111" s="9"/>
      <c r="E111" s="9">
        <f t="shared" si="3"/>
        <v>0</v>
      </c>
      <c r="F111" s="74"/>
      <c r="G111" s="75">
        <f t="shared" si="4"/>
        <v>0</v>
      </c>
      <c r="H111" s="69">
        <f>Jahreswertung!J111</f>
        <v>0</v>
      </c>
      <c r="J111" s="78">
        <f t="shared" si="5"/>
        <v>0</v>
      </c>
    </row>
    <row r="112" spans="2:10" s="72" customFormat="1" ht="20.25">
      <c r="B112" s="68" t="s">
        <v>41</v>
      </c>
      <c r="C112" s="67" t="s">
        <v>5</v>
      </c>
      <c r="D112" s="9"/>
      <c r="E112" s="9">
        <f t="shared" si="3"/>
        <v>0</v>
      </c>
      <c r="F112" s="74"/>
      <c r="G112" s="75">
        <f t="shared" si="4"/>
        <v>0</v>
      </c>
      <c r="H112" s="69">
        <f>Jahreswertung!J112</f>
        <v>0</v>
      </c>
      <c r="J112" s="78">
        <f t="shared" si="5"/>
        <v>0</v>
      </c>
    </row>
    <row r="113" spans="2:10" s="72" customFormat="1" ht="20.25">
      <c r="B113" s="68" t="s">
        <v>42</v>
      </c>
      <c r="C113" s="67" t="s">
        <v>100</v>
      </c>
      <c r="D113" s="9"/>
      <c r="E113" s="9">
        <f t="shared" si="3"/>
        <v>0</v>
      </c>
      <c r="F113" s="74"/>
      <c r="G113" s="75">
        <f t="shared" si="4"/>
        <v>0</v>
      </c>
      <c r="H113" s="69">
        <f>Jahreswertung!J113</f>
        <v>0</v>
      </c>
      <c r="J113" s="78">
        <f t="shared" si="5"/>
        <v>0</v>
      </c>
    </row>
    <row r="114" spans="2:10" s="72" customFormat="1" ht="20.25">
      <c r="B114" s="68" t="s">
        <v>43</v>
      </c>
      <c r="C114" s="67" t="s">
        <v>101</v>
      </c>
      <c r="D114" s="9"/>
      <c r="E114" s="9">
        <f t="shared" si="3"/>
        <v>0</v>
      </c>
      <c r="F114" s="74"/>
      <c r="G114" s="75">
        <f t="shared" si="4"/>
        <v>0</v>
      </c>
      <c r="H114" s="69">
        <f>Jahreswertung!J114</f>
        <v>0</v>
      </c>
      <c r="J114" s="78">
        <f t="shared" si="5"/>
        <v>0</v>
      </c>
    </row>
    <row r="115" spans="2:10" s="72" customFormat="1" ht="20.25">
      <c r="B115" s="68" t="s">
        <v>44</v>
      </c>
      <c r="C115" s="67" t="s">
        <v>102</v>
      </c>
      <c r="D115" s="9"/>
      <c r="E115" s="9">
        <f t="shared" si="3"/>
        <v>0</v>
      </c>
      <c r="F115" s="74"/>
      <c r="G115" s="75">
        <f t="shared" si="4"/>
        <v>0</v>
      </c>
      <c r="H115" s="69">
        <f>Jahreswertung!J115</f>
        <v>0</v>
      </c>
      <c r="J115" s="78">
        <f t="shared" si="5"/>
        <v>0</v>
      </c>
    </row>
    <row r="116" spans="2:10" s="72" customFormat="1" ht="20.25">
      <c r="B116" s="68" t="s">
        <v>45</v>
      </c>
      <c r="C116" s="67" t="s">
        <v>103</v>
      </c>
      <c r="D116" s="9"/>
      <c r="E116" s="9">
        <f t="shared" si="3"/>
        <v>0</v>
      </c>
      <c r="F116" s="74"/>
      <c r="G116" s="75">
        <f t="shared" si="4"/>
        <v>0</v>
      </c>
      <c r="H116" s="69">
        <f>Jahreswertung!J116</f>
        <v>0</v>
      </c>
      <c r="J116" s="78">
        <f t="shared" si="5"/>
        <v>0</v>
      </c>
    </row>
    <row r="117" spans="2:10" s="72" customFormat="1" ht="20.25">
      <c r="B117" s="68" t="s">
        <v>46</v>
      </c>
      <c r="C117" s="67" t="s">
        <v>104</v>
      </c>
      <c r="D117" s="9"/>
      <c r="E117" s="9">
        <f t="shared" si="3"/>
        <v>0</v>
      </c>
      <c r="F117" s="74"/>
      <c r="G117" s="75">
        <f t="shared" si="4"/>
        <v>0</v>
      </c>
      <c r="H117" s="69">
        <f>Jahreswertung!J117</f>
        <v>0</v>
      </c>
      <c r="J117" s="78">
        <f t="shared" si="5"/>
        <v>0</v>
      </c>
    </row>
    <row r="118" spans="2:10" s="72" customFormat="1" ht="20.25">
      <c r="B118" s="68" t="s">
        <v>47</v>
      </c>
      <c r="C118" s="67" t="s">
        <v>84</v>
      </c>
      <c r="D118" s="9"/>
      <c r="E118" s="9">
        <f t="shared" si="3"/>
        <v>0</v>
      </c>
      <c r="F118" s="74"/>
      <c r="G118" s="75">
        <f t="shared" si="4"/>
        <v>0</v>
      </c>
      <c r="H118" s="69">
        <f>Jahreswertung!J118</f>
        <v>0</v>
      </c>
      <c r="J118" s="78">
        <f t="shared" si="5"/>
        <v>0</v>
      </c>
    </row>
    <row r="119" spans="2:10" s="72" customFormat="1" ht="20.25">
      <c r="B119" s="68" t="s">
        <v>48</v>
      </c>
      <c r="C119" s="67" t="s">
        <v>85</v>
      </c>
      <c r="D119" s="9"/>
      <c r="E119" s="9">
        <f t="shared" si="3"/>
        <v>0</v>
      </c>
      <c r="F119" s="74"/>
      <c r="G119" s="75">
        <f t="shared" si="4"/>
        <v>0</v>
      </c>
      <c r="H119" s="69">
        <f>Jahreswertung!J119</f>
        <v>0</v>
      </c>
      <c r="J119" s="78">
        <f t="shared" si="5"/>
        <v>0</v>
      </c>
    </row>
    <row r="120" spans="2:10" s="72" customFormat="1" ht="20.25">
      <c r="B120" s="68" t="s">
        <v>49</v>
      </c>
      <c r="C120" s="67" t="s">
        <v>86</v>
      </c>
      <c r="D120" s="9"/>
      <c r="E120" s="9">
        <f t="shared" si="3"/>
        <v>0</v>
      </c>
      <c r="F120" s="74"/>
      <c r="G120" s="75">
        <f t="shared" si="4"/>
        <v>0</v>
      </c>
      <c r="H120" s="69">
        <f>Jahreswertung!J120</f>
        <v>0</v>
      </c>
      <c r="J120" s="78">
        <f t="shared" si="5"/>
        <v>0</v>
      </c>
    </row>
    <row r="121" spans="2:10" s="72" customFormat="1" ht="20.25">
      <c r="B121" s="68" t="s">
        <v>50</v>
      </c>
      <c r="C121" s="67" t="s">
        <v>87</v>
      </c>
      <c r="D121" s="9"/>
      <c r="E121" s="9">
        <f t="shared" si="3"/>
        <v>0</v>
      </c>
      <c r="F121" s="74"/>
      <c r="G121" s="75">
        <f t="shared" si="4"/>
        <v>0</v>
      </c>
      <c r="H121" s="69">
        <f>Jahreswertung!J121</f>
        <v>0</v>
      </c>
      <c r="J121" s="78">
        <f t="shared" si="5"/>
        <v>0</v>
      </c>
    </row>
    <row r="122" spans="2:10" s="72" customFormat="1" ht="20.25">
      <c r="B122" s="68" t="s">
        <v>51</v>
      </c>
      <c r="C122" s="62" t="s">
        <v>82</v>
      </c>
      <c r="D122" s="9"/>
      <c r="E122" s="9">
        <f t="shared" si="3"/>
        <v>0</v>
      </c>
      <c r="F122" s="74"/>
      <c r="G122" s="75">
        <f t="shared" si="4"/>
        <v>0</v>
      </c>
      <c r="H122" s="69">
        <f>Jahreswertung!J122</f>
        <v>0</v>
      </c>
      <c r="J122" s="78">
        <f t="shared" si="5"/>
        <v>0</v>
      </c>
    </row>
    <row r="123" spans="2:10" s="72" customFormat="1" ht="20.25">
      <c r="B123" s="68" t="s">
        <v>52</v>
      </c>
      <c r="C123" s="67" t="s">
        <v>90</v>
      </c>
      <c r="D123" s="9"/>
      <c r="E123" s="9">
        <f t="shared" si="3"/>
        <v>0</v>
      </c>
      <c r="F123" s="74"/>
      <c r="G123" s="75">
        <f t="shared" si="4"/>
        <v>0</v>
      </c>
      <c r="H123" s="69">
        <f>Jahreswertung!J123</f>
        <v>0</v>
      </c>
      <c r="J123" s="78">
        <f t="shared" si="5"/>
        <v>0</v>
      </c>
    </row>
    <row r="124" spans="2:10" s="72" customFormat="1" ht="20.25">
      <c r="B124" s="68" t="s">
        <v>53</v>
      </c>
      <c r="C124" s="67" t="s">
        <v>79</v>
      </c>
      <c r="D124" s="9"/>
      <c r="E124" s="9">
        <f t="shared" si="3"/>
        <v>0</v>
      </c>
      <c r="F124" s="74"/>
      <c r="G124" s="75">
        <f t="shared" si="4"/>
        <v>0</v>
      </c>
      <c r="H124" s="69">
        <f>Jahreswertung!J124</f>
        <v>0</v>
      </c>
      <c r="J124" s="78">
        <f t="shared" si="5"/>
        <v>0</v>
      </c>
    </row>
    <row r="125" spans="2:10" s="72" customFormat="1" ht="20.25">
      <c r="B125" s="68" t="s">
        <v>54</v>
      </c>
      <c r="C125" s="67" t="s">
        <v>10</v>
      </c>
      <c r="D125" s="9"/>
      <c r="E125" s="9">
        <f t="shared" si="3"/>
        <v>0</v>
      </c>
      <c r="F125" s="74"/>
      <c r="G125" s="75">
        <f t="shared" si="4"/>
        <v>0</v>
      </c>
      <c r="H125" s="69">
        <f>Jahreswertung!J125</f>
        <v>0</v>
      </c>
      <c r="J125" s="78">
        <f t="shared" si="5"/>
        <v>0</v>
      </c>
    </row>
    <row r="126" spans="2:10" s="72" customFormat="1" ht="20.25">
      <c r="B126" s="68" t="s">
        <v>55</v>
      </c>
      <c r="C126" s="67" t="s">
        <v>6</v>
      </c>
      <c r="D126" s="9"/>
      <c r="E126" s="9">
        <f t="shared" si="3"/>
        <v>0</v>
      </c>
      <c r="F126" s="74"/>
      <c r="G126" s="75">
        <f t="shared" si="4"/>
        <v>0</v>
      </c>
      <c r="H126" s="69">
        <f>Jahreswertung!J126</f>
        <v>0</v>
      </c>
      <c r="J126" s="78">
        <f t="shared" si="5"/>
        <v>0</v>
      </c>
    </row>
    <row r="127" spans="2:10" s="72" customFormat="1" ht="20.25">
      <c r="B127" s="68" t="s">
        <v>56</v>
      </c>
      <c r="C127" s="67" t="s">
        <v>7</v>
      </c>
      <c r="D127" s="9"/>
      <c r="E127" s="9">
        <f t="shared" si="3"/>
        <v>0</v>
      </c>
      <c r="F127" s="74"/>
      <c r="G127" s="75">
        <f t="shared" si="4"/>
        <v>0</v>
      </c>
      <c r="H127" s="69">
        <f>Jahreswertung!J127</f>
        <v>0</v>
      </c>
      <c r="J127" s="78">
        <f t="shared" si="5"/>
        <v>0</v>
      </c>
    </row>
    <row r="128" spans="2:10" s="72" customFormat="1" ht="20.25">
      <c r="B128" s="68" t="s">
        <v>57</v>
      </c>
      <c r="C128" s="62" t="s">
        <v>105</v>
      </c>
      <c r="D128" s="9"/>
      <c r="E128" s="9">
        <f t="shared" si="3"/>
        <v>0</v>
      </c>
      <c r="F128" s="74"/>
      <c r="G128" s="75">
        <f t="shared" si="4"/>
        <v>0</v>
      </c>
      <c r="H128" s="69">
        <f>Jahreswertung!J128</f>
        <v>0</v>
      </c>
      <c r="J128" s="78">
        <f t="shared" si="5"/>
        <v>0</v>
      </c>
    </row>
    <row r="129" spans="2:10" s="72" customFormat="1" ht="20.25">
      <c r="B129" s="68" t="s">
        <v>58</v>
      </c>
      <c r="C129" s="62">
        <v>43</v>
      </c>
      <c r="D129" s="9"/>
      <c r="E129" s="9">
        <f t="shared" si="3"/>
        <v>0</v>
      </c>
      <c r="F129" s="74"/>
      <c r="G129" s="75">
        <f t="shared" si="4"/>
        <v>0</v>
      </c>
      <c r="H129" s="69">
        <f>Jahreswertung!J129</f>
        <v>0</v>
      </c>
      <c r="J129" s="78">
        <f t="shared" si="5"/>
        <v>0</v>
      </c>
    </row>
    <row r="130" spans="2:10" s="11" customFormat="1" ht="20.25">
      <c r="B130" s="68" t="s">
        <v>59</v>
      </c>
      <c r="C130" s="67" t="s">
        <v>106</v>
      </c>
      <c r="D130" s="9"/>
      <c r="E130" s="9">
        <f t="shared" si="3"/>
        <v>0</v>
      </c>
      <c r="F130" s="74"/>
      <c r="G130" s="75">
        <f t="shared" si="4"/>
        <v>0</v>
      </c>
      <c r="H130" s="69">
        <f>Jahreswertung!J130</f>
        <v>0</v>
      </c>
      <c r="I130" s="72"/>
      <c r="J130" s="78">
        <f t="shared" si="5"/>
        <v>0</v>
      </c>
    </row>
    <row r="131" spans="2:10" s="72" customFormat="1" ht="20.25">
      <c r="B131" s="68" t="s">
        <v>60</v>
      </c>
      <c r="C131" s="67" t="s">
        <v>9</v>
      </c>
      <c r="D131" s="9"/>
      <c r="E131" s="9">
        <f t="shared" si="3"/>
        <v>0</v>
      </c>
      <c r="F131" s="74"/>
      <c r="G131" s="75">
        <f t="shared" si="4"/>
        <v>0</v>
      </c>
      <c r="H131" s="69">
        <f>Jahreswertung!J131</f>
        <v>0</v>
      </c>
      <c r="J131" s="78">
        <f t="shared" si="5"/>
        <v>0</v>
      </c>
    </row>
    <row r="132" spans="2:10" s="11" customFormat="1" ht="20.25">
      <c r="B132" s="68" t="s">
        <v>61</v>
      </c>
      <c r="C132" s="62">
        <v>46</v>
      </c>
      <c r="D132" s="9"/>
      <c r="E132" s="9">
        <f t="shared" si="3"/>
        <v>0</v>
      </c>
      <c r="F132" s="74"/>
      <c r="G132" s="75">
        <f t="shared" si="4"/>
        <v>0</v>
      </c>
      <c r="H132" s="69">
        <f>Jahreswertung!J132</f>
        <v>0</v>
      </c>
      <c r="I132" s="72"/>
      <c r="J132" s="78">
        <f t="shared" si="5"/>
        <v>0</v>
      </c>
    </row>
    <row r="133" spans="2:10" s="11" customFormat="1" ht="20.25">
      <c r="B133" s="68" t="s">
        <v>62</v>
      </c>
      <c r="C133" s="62">
        <v>47</v>
      </c>
      <c r="D133" s="9"/>
      <c r="E133" s="9">
        <f t="shared" si="3"/>
        <v>0</v>
      </c>
      <c r="F133" s="74"/>
      <c r="G133" s="75">
        <f t="shared" si="4"/>
        <v>0</v>
      </c>
      <c r="H133" s="69">
        <f>Jahreswertung!J133</f>
        <v>0</v>
      </c>
      <c r="I133" s="72"/>
      <c r="J133" s="78">
        <f t="shared" si="5"/>
        <v>0</v>
      </c>
    </row>
    <row r="134" spans="2:10" s="11" customFormat="1" ht="20.25">
      <c r="B134" s="68" t="s">
        <v>63</v>
      </c>
      <c r="C134" s="62">
        <v>48</v>
      </c>
      <c r="D134" s="9"/>
      <c r="E134" s="9">
        <f t="shared" si="3"/>
        <v>0</v>
      </c>
      <c r="F134" s="74"/>
      <c r="G134" s="75">
        <f t="shared" si="4"/>
        <v>0</v>
      </c>
      <c r="H134" s="69">
        <f>Jahreswertung!J134</f>
        <v>0</v>
      </c>
      <c r="I134" s="72"/>
      <c r="J134" s="78">
        <f t="shared" si="5"/>
        <v>0</v>
      </c>
    </row>
    <row r="135" spans="2:10" s="11" customFormat="1" ht="20.25">
      <c r="B135" s="68" t="s">
        <v>64</v>
      </c>
      <c r="C135" s="62">
        <v>49</v>
      </c>
      <c r="D135" s="9"/>
      <c r="E135" s="9">
        <f t="shared" si="3"/>
        <v>0</v>
      </c>
      <c r="F135" s="74"/>
      <c r="G135" s="75">
        <f t="shared" si="4"/>
        <v>0</v>
      </c>
      <c r="H135" s="69">
        <f>Jahreswertung!J135</f>
        <v>0</v>
      </c>
      <c r="I135" s="72"/>
      <c r="J135" s="78">
        <f t="shared" si="5"/>
        <v>0</v>
      </c>
    </row>
    <row r="136" spans="2:10" s="11" customFormat="1" ht="20.25">
      <c r="B136" s="68" t="s">
        <v>65</v>
      </c>
      <c r="C136" s="62">
        <v>50</v>
      </c>
      <c r="D136" s="9"/>
      <c r="E136" s="9">
        <f t="shared" si="3"/>
        <v>0</v>
      </c>
      <c r="F136" s="74"/>
      <c r="G136" s="75">
        <f t="shared" si="4"/>
        <v>0</v>
      </c>
      <c r="H136" s="69">
        <f>Jahreswertung!J136</f>
        <v>0</v>
      </c>
      <c r="I136" s="72"/>
      <c r="J136" s="78">
        <f t="shared" si="5"/>
        <v>0</v>
      </c>
    </row>
  </sheetData>
  <sheetProtection/>
  <mergeCells count="4">
    <mergeCell ref="B20:H20"/>
    <mergeCell ref="B1:H1"/>
    <mergeCell ref="B2:H2"/>
    <mergeCell ref="B4:H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22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D52"/>
  <sheetViews>
    <sheetView zoomScalePageLayoutView="0" workbookViewId="0" topLeftCell="A1">
      <selection activeCell="B16" sqref="B16"/>
    </sheetView>
  </sheetViews>
  <sheetFormatPr defaultColWidth="11.421875" defaultRowHeight="12.75"/>
  <cols>
    <col min="2" max="2" width="36.00390625" style="12" bestFit="1" customWidth="1"/>
    <col min="3" max="3" width="11.421875" style="11" customWidth="1"/>
  </cols>
  <sheetData>
    <row r="1" spans="2:3" ht="20.25">
      <c r="B1" s="70" t="s">
        <v>1</v>
      </c>
      <c r="C1" s="13"/>
    </row>
    <row r="2" spans="2:3" ht="20.25">
      <c r="B2" s="71"/>
      <c r="C2" s="13"/>
    </row>
    <row r="3" spans="1:3" ht="20.25">
      <c r="A3" s="8" t="s">
        <v>16</v>
      </c>
      <c r="B3" s="65" t="s">
        <v>89</v>
      </c>
      <c r="C3" s="13"/>
    </row>
    <row r="4" spans="1:4" ht="20.25">
      <c r="A4" s="8" t="s">
        <v>17</v>
      </c>
      <c r="B4" s="65" t="s">
        <v>78</v>
      </c>
      <c r="C4" s="13"/>
      <c r="D4" s="13"/>
    </row>
    <row r="5" spans="1:2" ht="20.25">
      <c r="A5" s="8" t="s">
        <v>18</v>
      </c>
      <c r="B5" s="66" t="s">
        <v>107</v>
      </c>
    </row>
    <row r="6" spans="1:2" ht="20.25">
      <c r="A6" s="8" t="s">
        <v>19</v>
      </c>
      <c r="B6" s="66" t="s">
        <v>108</v>
      </c>
    </row>
    <row r="7" spans="1:2" ht="20.25">
      <c r="A7" s="8" t="s">
        <v>20</v>
      </c>
      <c r="B7" s="66" t="s">
        <v>109</v>
      </c>
    </row>
    <row r="8" spans="1:2" ht="20.25">
      <c r="A8" s="8" t="s">
        <v>21</v>
      </c>
      <c r="B8" s="66" t="s">
        <v>110</v>
      </c>
    </row>
    <row r="9" spans="1:4" ht="20.25">
      <c r="A9" s="8" t="s">
        <v>22</v>
      </c>
      <c r="B9" s="65" t="s">
        <v>83</v>
      </c>
      <c r="C9" s="13"/>
      <c r="D9" s="13"/>
    </row>
    <row r="10" spans="1:3" ht="20.25">
      <c r="A10" s="8" t="s">
        <v>23</v>
      </c>
      <c r="B10" s="66" t="s">
        <v>81</v>
      </c>
      <c r="C10" s="13"/>
    </row>
    <row r="11" spans="1:3" ht="20.25">
      <c r="A11" s="8" t="s">
        <v>24</v>
      </c>
      <c r="B11" s="66" t="s">
        <v>88</v>
      </c>
      <c r="C11" s="13"/>
    </row>
    <row r="12" spans="1:2" ht="20.25">
      <c r="A12" s="8" t="s">
        <v>25</v>
      </c>
      <c r="B12" s="66" t="s">
        <v>111</v>
      </c>
    </row>
    <row r="13" spans="1:2" ht="20.25">
      <c r="A13" s="8" t="s">
        <v>26</v>
      </c>
      <c r="B13" s="66" t="s">
        <v>112</v>
      </c>
    </row>
    <row r="14" spans="1:3" ht="20.25">
      <c r="A14" s="8" t="s">
        <v>27</v>
      </c>
      <c r="B14" s="65" t="s">
        <v>80</v>
      </c>
      <c r="C14" s="13"/>
    </row>
    <row r="15" spans="1:2" ht="20.25">
      <c r="A15" s="8" t="s">
        <v>28</v>
      </c>
      <c r="B15" s="66" t="s">
        <v>119</v>
      </c>
    </row>
    <row r="16" spans="1:4" ht="20.25">
      <c r="A16" s="8" t="s">
        <v>29</v>
      </c>
      <c r="B16" s="65" t="s">
        <v>77</v>
      </c>
      <c r="C16" s="13"/>
      <c r="D16" s="13"/>
    </row>
    <row r="17" spans="1:3" ht="20.25">
      <c r="A17" s="8" t="s">
        <v>30</v>
      </c>
      <c r="B17" s="65" t="s">
        <v>4</v>
      </c>
      <c r="C17" s="13"/>
    </row>
    <row r="18" spans="1:2" ht="20.25">
      <c r="A18" s="8" t="s">
        <v>31</v>
      </c>
      <c r="B18" s="65" t="s">
        <v>91</v>
      </c>
    </row>
    <row r="19" spans="1:3" ht="20.25">
      <c r="A19" s="8" t="s">
        <v>32</v>
      </c>
      <c r="B19" s="65" t="s">
        <v>92</v>
      </c>
      <c r="C19" s="13"/>
    </row>
    <row r="20" spans="1:3" ht="20.25">
      <c r="A20" s="8" t="s">
        <v>33</v>
      </c>
      <c r="B20" s="65" t="s">
        <v>93</v>
      </c>
      <c r="C20" s="13"/>
    </row>
    <row r="21" spans="1:2" ht="20.25">
      <c r="A21" s="8" t="s">
        <v>34</v>
      </c>
      <c r="B21" s="65" t="s">
        <v>94</v>
      </c>
    </row>
    <row r="22" spans="1:2" ht="20.25">
      <c r="A22" s="8" t="s">
        <v>35</v>
      </c>
      <c r="B22" s="65" t="s">
        <v>3</v>
      </c>
    </row>
    <row r="23" spans="1:2" ht="20.25">
      <c r="A23" s="8" t="s">
        <v>36</v>
      </c>
      <c r="B23" s="65" t="s">
        <v>95</v>
      </c>
    </row>
    <row r="24" spans="1:2" ht="20.25">
      <c r="A24" s="8" t="s">
        <v>37</v>
      </c>
      <c r="B24" s="65" t="s">
        <v>96</v>
      </c>
    </row>
    <row r="25" spans="1:2" ht="20.25">
      <c r="A25" s="8" t="s">
        <v>38</v>
      </c>
      <c r="B25" s="66" t="s">
        <v>97</v>
      </c>
    </row>
    <row r="26" spans="1:2" ht="20.25">
      <c r="A26" s="8" t="s">
        <v>39</v>
      </c>
      <c r="B26" s="65" t="s">
        <v>98</v>
      </c>
    </row>
    <row r="27" spans="1:2" ht="20.25">
      <c r="A27" s="8" t="s">
        <v>40</v>
      </c>
      <c r="B27" s="66" t="s">
        <v>99</v>
      </c>
    </row>
    <row r="28" spans="1:2" ht="20.25">
      <c r="A28" s="8" t="s">
        <v>41</v>
      </c>
      <c r="B28" s="65" t="s">
        <v>5</v>
      </c>
    </row>
    <row r="29" spans="1:2" ht="20.25">
      <c r="A29" s="8" t="s">
        <v>42</v>
      </c>
      <c r="B29" s="65" t="s">
        <v>100</v>
      </c>
    </row>
    <row r="30" spans="1:2" ht="20.25">
      <c r="A30" s="8" t="s">
        <v>43</v>
      </c>
      <c r="B30" s="65" t="s">
        <v>101</v>
      </c>
    </row>
    <row r="31" spans="1:2" ht="20.25">
      <c r="A31" s="8" t="s">
        <v>44</v>
      </c>
      <c r="B31" s="65" t="s">
        <v>102</v>
      </c>
    </row>
    <row r="32" spans="1:2" ht="20.25">
      <c r="A32" s="8" t="s">
        <v>45</v>
      </c>
      <c r="B32" s="65" t="s">
        <v>103</v>
      </c>
    </row>
    <row r="33" spans="1:2" ht="20.25">
      <c r="A33" s="8" t="s">
        <v>46</v>
      </c>
      <c r="B33" s="65" t="s">
        <v>104</v>
      </c>
    </row>
    <row r="34" spans="1:3" ht="20.25">
      <c r="A34" s="8" t="s">
        <v>47</v>
      </c>
      <c r="B34" s="65" t="s">
        <v>84</v>
      </c>
      <c r="C34" s="13"/>
    </row>
    <row r="35" spans="1:2" ht="20.25">
      <c r="A35" s="8" t="s">
        <v>48</v>
      </c>
      <c r="B35" s="65" t="s">
        <v>85</v>
      </c>
    </row>
    <row r="36" spans="1:3" ht="20.25">
      <c r="A36" s="8" t="s">
        <v>49</v>
      </c>
      <c r="B36" s="65" t="s">
        <v>86</v>
      </c>
      <c r="C36" s="13"/>
    </row>
    <row r="37" spans="1:3" ht="20.25">
      <c r="A37" s="8" t="s">
        <v>50</v>
      </c>
      <c r="B37" s="65" t="s">
        <v>87</v>
      </c>
      <c r="C37" s="13"/>
    </row>
    <row r="38" spans="1:3" ht="20.25">
      <c r="A38" s="8" t="s">
        <v>51</v>
      </c>
      <c r="B38" s="66" t="s">
        <v>82</v>
      </c>
      <c r="C38" s="13"/>
    </row>
    <row r="39" spans="1:3" ht="20.25">
      <c r="A39" s="8" t="s">
        <v>52</v>
      </c>
      <c r="B39" s="65" t="s">
        <v>90</v>
      </c>
      <c r="C39" s="13"/>
    </row>
    <row r="40" spans="1:3" ht="20.25">
      <c r="A40" s="8" t="s">
        <v>53</v>
      </c>
      <c r="B40" s="65" t="s">
        <v>79</v>
      </c>
      <c r="C40" s="13"/>
    </row>
    <row r="41" spans="1:2" ht="20.25">
      <c r="A41" s="8" t="s">
        <v>54</v>
      </c>
      <c r="B41" s="65" t="s">
        <v>10</v>
      </c>
    </row>
    <row r="42" spans="1:2" ht="20.25">
      <c r="A42" s="8" t="s">
        <v>55</v>
      </c>
      <c r="B42" s="65" t="s">
        <v>6</v>
      </c>
    </row>
    <row r="43" spans="1:2" ht="20.25">
      <c r="A43" s="8" t="s">
        <v>56</v>
      </c>
      <c r="B43" s="65" t="s">
        <v>7</v>
      </c>
    </row>
    <row r="44" spans="1:2" ht="20.25">
      <c r="A44" s="8" t="s">
        <v>57</v>
      </c>
      <c r="B44" s="66" t="s">
        <v>105</v>
      </c>
    </row>
    <row r="45" spans="1:4" ht="20.25">
      <c r="A45" s="8" t="s">
        <v>58</v>
      </c>
      <c r="B45" s="66">
        <v>43</v>
      </c>
      <c r="C45" s="13"/>
      <c r="D45" s="13"/>
    </row>
    <row r="46" spans="1:2" ht="20.25">
      <c r="A46" s="8" t="s">
        <v>59</v>
      </c>
      <c r="B46" s="65" t="s">
        <v>106</v>
      </c>
    </row>
    <row r="47" spans="1:2" ht="20.25">
      <c r="A47" s="8" t="s">
        <v>60</v>
      </c>
      <c r="B47" s="65" t="s">
        <v>9</v>
      </c>
    </row>
    <row r="48" spans="1:2" ht="20.25">
      <c r="A48" s="8" t="s">
        <v>61</v>
      </c>
      <c r="B48" s="66">
        <v>46</v>
      </c>
    </row>
    <row r="49" spans="1:2" ht="20.25">
      <c r="A49" s="8" t="s">
        <v>62</v>
      </c>
      <c r="B49" s="66">
        <v>47</v>
      </c>
    </row>
    <row r="50" spans="1:2" ht="20.25">
      <c r="A50" s="8" t="s">
        <v>63</v>
      </c>
      <c r="B50" s="66">
        <v>48</v>
      </c>
    </row>
    <row r="51" spans="1:2" ht="20.25">
      <c r="A51" s="8" t="s">
        <v>64</v>
      </c>
      <c r="B51" s="66">
        <v>49</v>
      </c>
    </row>
    <row r="52" spans="1:2" ht="20.25">
      <c r="A52" s="8" t="s">
        <v>65</v>
      </c>
      <c r="B52" s="66">
        <v>50</v>
      </c>
    </row>
  </sheetData>
  <sheetProtection/>
  <printOptions/>
  <pageMargins left="0.7874015748031497" right="0.7874015748031497" top="0.3937007874015748" bottom="0.3937007874015748" header="0.5118110236220472" footer="0.5118110236220472"/>
  <pageSetup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</dc:creator>
  <cp:keywords/>
  <dc:description/>
  <cp:lastModifiedBy>AdmiralNT</cp:lastModifiedBy>
  <cp:lastPrinted>2013-10-26T19:41:55Z</cp:lastPrinted>
  <dcterms:created xsi:type="dcterms:W3CDTF">2009-01-04T17:48:47Z</dcterms:created>
  <dcterms:modified xsi:type="dcterms:W3CDTF">2013-10-26T20:10:00Z</dcterms:modified>
  <cp:category/>
  <cp:version/>
  <cp:contentType/>
  <cp:contentStatus/>
</cp:coreProperties>
</file>