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3" activeTab="0"/>
  </bookViews>
  <sheets>
    <sheet name="Tag &amp; Nacht 2013" sheetId="1" r:id="rId1"/>
    <sheet name="Übersicht" sheetId="2" r:id="rId2"/>
    <sheet name="Tag &amp; Nacht" sheetId="3" r:id="rId3"/>
    <sheet name="29.03.2013" sheetId="4" r:id="rId4"/>
    <sheet name="2" sheetId="5" r:id="rId5"/>
    <sheet name="3" sheetId="6" r:id="rId6"/>
    <sheet name="4" sheetId="7" r:id="rId7"/>
    <sheet name="5" sheetId="8" r:id="rId8"/>
    <sheet name="6" sheetId="9" r:id="rId9"/>
  </sheets>
  <definedNames>
    <definedName name="_xlnm.Print_Area" localSheetId="3">'29.03.2013'!$A$1:$H$19</definedName>
    <definedName name="_xlnm.Print_Area" localSheetId="2">'Tag &amp; Nacht'!$A$1:$I$15</definedName>
    <definedName name="_xlnm.Print_Area" localSheetId="0">'Tag &amp; Nacht 2013'!$A$1:$L$14</definedName>
    <definedName name="_xlnm.Print_Area" localSheetId="1">'Übersicht'!$A$1:$L$15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C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>Synonym:  loebe 52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G1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</commentList>
</comments>
</file>

<file path=xl/comments3.xml><?xml version="1.0" encoding="utf-8"?>
<comments xmlns="http://schemas.openxmlformats.org/spreadsheetml/2006/main">
  <authors>
    <author>atw11ur1</author>
  </authors>
  <commentList>
    <comment ref="C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>Synonym:  loebe 52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4.xml><?xml version="1.0" encoding="utf-8"?>
<comments xmlns="http://schemas.openxmlformats.org/spreadsheetml/2006/main">
  <authors>
    <author>atw11ur1</author>
  </authors>
  <commentList>
    <comment ref="F14" authorId="0">
      <text>
        <r>
          <rPr>
            <b/>
            <sz val="14"/>
            <color indexed="8"/>
            <rFont val="Verdana"/>
            <family val="2"/>
          </rPr>
          <t>Rundenschnitt: 14,01</t>
        </r>
      </text>
    </comment>
    <comment ref="F6" authorId="0">
      <text>
        <r>
          <rPr>
            <b/>
            <sz val="14"/>
            <color indexed="8"/>
            <rFont val="Verdana"/>
            <family val="2"/>
          </rPr>
          <t>Rundenschnitt: 15,27</t>
        </r>
      </text>
    </comment>
    <comment ref="F12" authorId="0">
      <text>
        <r>
          <rPr>
            <b/>
            <sz val="14"/>
            <color indexed="8"/>
            <rFont val="Verdana"/>
            <family val="2"/>
          </rPr>
          <t>Rundenschnitt: 14,73</t>
        </r>
      </text>
    </comment>
    <comment ref="F7" authorId="0">
      <text>
        <r>
          <rPr>
            <b/>
            <sz val="14"/>
            <color indexed="8"/>
            <rFont val="Verdana"/>
            <family val="2"/>
          </rPr>
          <t>Rundenschnitt: 15,24</t>
        </r>
      </text>
    </comment>
    <comment ref="F8" authorId="0">
      <text>
        <r>
          <rPr>
            <b/>
            <sz val="14"/>
            <color indexed="8"/>
            <rFont val="Verdana"/>
            <family val="2"/>
          </rPr>
          <t>Rundenschnitt: 15,17</t>
        </r>
      </text>
    </comment>
    <comment ref="F9" authorId="0">
      <text>
        <r>
          <rPr>
            <b/>
            <sz val="14"/>
            <color indexed="8"/>
            <rFont val="Verdana"/>
            <family val="2"/>
          </rPr>
          <t>Rundenschnitt: 15,15</t>
        </r>
      </text>
    </comment>
    <comment ref="F10" authorId="0">
      <text>
        <r>
          <rPr>
            <b/>
            <sz val="14"/>
            <color indexed="8"/>
            <rFont val="Verdana"/>
            <family val="2"/>
          </rPr>
          <t>Rundenschnitt: 15,04</t>
        </r>
      </text>
    </comment>
    <comment ref="F11" authorId="0">
      <text>
        <r>
          <rPr>
            <b/>
            <sz val="14"/>
            <color indexed="8"/>
            <rFont val="Verdana"/>
            <family val="2"/>
          </rPr>
          <t>Rundenschnitt: 14,76</t>
        </r>
      </text>
    </comment>
    <comment ref="F13" authorId="0">
      <text>
        <r>
          <rPr>
            <b/>
            <sz val="14"/>
            <color indexed="8"/>
            <rFont val="Verdana"/>
            <family val="2"/>
          </rPr>
          <t>Rundenschnitt: 14,63</t>
        </r>
      </text>
    </comment>
    <comment ref="F15" authorId="0">
      <text>
        <r>
          <rPr>
            <b/>
            <sz val="14"/>
            <color indexed="8"/>
            <rFont val="Verdana"/>
            <family val="2"/>
          </rPr>
          <t>Rundenschnitt: 13,92</t>
        </r>
      </text>
    </comment>
    <comment ref="F16" authorId="0">
      <text>
        <r>
          <rPr>
            <b/>
            <sz val="14"/>
            <color indexed="8"/>
            <rFont val="Verdana"/>
            <family val="2"/>
          </rPr>
          <t>Rundenschnitt: 12,97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 loebe 52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5.xml><?xml version="1.0" encoding="utf-8"?>
<comments xmlns="http://schemas.openxmlformats.org/spreadsheetml/2006/main">
  <authors>
    <author>atw11ur1</author>
  </authors>
  <commentList>
    <comment ref="C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 loebe 52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F6" authorId="0">
      <text>
        <r>
          <rPr>
            <b/>
            <sz val="14"/>
            <color indexed="8"/>
            <rFont val="Verdana"/>
            <family val="2"/>
          </rPr>
          <t>Rundenschnitt: 15,27</t>
        </r>
      </text>
    </comment>
    <comment ref="F7" authorId="0">
      <text>
        <r>
          <rPr>
            <b/>
            <sz val="14"/>
            <color indexed="8"/>
            <rFont val="Verdana"/>
            <family val="2"/>
          </rPr>
          <t>Rundenschnitt: 15,24</t>
        </r>
      </text>
    </comment>
    <comment ref="F8" authorId="0">
      <text>
        <r>
          <rPr>
            <b/>
            <sz val="14"/>
            <color indexed="8"/>
            <rFont val="Verdana"/>
            <family val="2"/>
          </rPr>
          <t>Rundenschnitt: 15,17</t>
        </r>
      </text>
    </comment>
    <comment ref="F9" authorId="0">
      <text>
        <r>
          <rPr>
            <b/>
            <sz val="14"/>
            <color indexed="8"/>
            <rFont val="Verdana"/>
            <family val="2"/>
          </rPr>
          <t>Rundenschnitt: 15,15</t>
        </r>
      </text>
    </comment>
    <comment ref="F10" authorId="0">
      <text>
        <r>
          <rPr>
            <b/>
            <sz val="14"/>
            <color indexed="8"/>
            <rFont val="Verdana"/>
            <family val="2"/>
          </rPr>
          <t>Rundenschnitt: 15,04</t>
        </r>
      </text>
    </comment>
    <comment ref="F11" authorId="0">
      <text>
        <r>
          <rPr>
            <b/>
            <sz val="14"/>
            <color indexed="8"/>
            <rFont val="Verdana"/>
            <family val="2"/>
          </rPr>
          <t>Rundenschnitt: 14,76</t>
        </r>
      </text>
    </comment>
    <comment ref="F12" authorId="0">
      <text>
        <r>
          <rPr>
            <b/>
            <sz val="14"/>
            <color indexed="8"/>
            <rFont val="Verdana"/>
            <family val="2"/>
          </rPr>
          <t>Rundenschnitt: 14,73</t>
        </r>
      </text>
    </comment>
    <comment ref="F13" authorId="0">
      <text>
        <r>
          <rPr>
            <b/>
            <sz val="14"/>
            <color indexed="8"/>
            <rFont val="Verdana"/>
            <family val="2"/>
          </rPr>
          <t>Rundenschnitt: 14,63</t>
        </r>
      </text>
    </comment>
    <comment ref="F14" authorId="0">
      <text>
        <r>
          <rPr>
            <b/>
            <sz val="14"/>
            <color indexed="8"/>
            <rFont val="Verdana"/>
            <family val="2"/>
          </rPr>
          <t>Rundenschnitt: 14,01</t>
        </r>
      </text>
    </comment>
    <comment ref="F15" authorId="0">
      <text>
        <r>
          <rPr>
            <b/>
            <sz val="14"/>
            <color indexed="8"/>
            <rFont val="Verdana"/>
            <family val="2"/>
          </rPr>
          <t>Rundenschnitt: 13,92</t>
        </r>
      </text>
    </comment>
    <comment ref="F16" authorId="0">
      <text>
        <r>
          <rPr>
            <b/>
            <sz val="14"/>
            <color indexed="8"/>
            <rFont val="Verdana"/>
            <family val="2"/>
          </rPr>
          <t>Rundenschnitt: 12,97</t>
        </r>
      </text>
    </comment>
  </commentList>
</comments>
</file>

<file path=xl/comments6.xml><?xml version="1.0" encoding="utf-8"?>
<comments xmlns="http://schemas.openxmlformats.org/spreadsheetml/2006/main">
  <authors>
    <author>atw11ur1</author>
  </authors>
  <commentList>
    <comment ref="C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 loebe 52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F6" authorId="0">
      <text>
        <r>
          <rPr>
            <b/>
            <sz val="14"/>
            <color indexed="8"/>
            <rFont val="Verdana"/>
            <family val="2"/>
          </rPr>
          <t>Rundenschnitt: 15,27</t>
        </r>
      </text>
    </comment>
    <comment ref="F7" authorId="0">
      <text>
        <r>
          <rPr>
            <b/>
            <sz val="14"/>
            <color indexed="8"/>
            <rFont val="Verdana"/>
            <family val="2"/>
          </rPr>
          <t>Rundenschnitt: 15,24</t>
        </r>
      </text>
    </comment>
    <comment ref="F8" authorId="0">
      <text>
        <r>
          <rPr>
            <b/>
            <sz val="14"/>
            <color indexed="8"/>
            <rFont val="Verdana"/>
            <family val="2"/>
          </rPr>
          <t>Rundenschnitt: 15,17</t>
        </r>
      </text>
    </comment>
    <comment ref="F9" authorId="0">
      <text>
        <r>
          <rPr>
            <b/>
            <sz val="14"/>
            <color indexed="8"/>
            <rFont val="Verdana"/>
            <family val="2"/>
          </rPr>
          <t>Rundenschnitt: 15,15</t>
        </r>
      </text>
    </comment>
    <comment ref="F10" authorId="0">
      <text>
        <r>
          <rPr>
            <b/>
            <sz val="14"/>
            <color indexed="8"/>
            <rFont val="Verdana"/>
            <family val="2"/>
          </rPr>
          <t>Rundenschnitt: 15,04</t>
        </r>
      </text>
    </comment>
    <comment ref="F11" authorId="0">
      <text>
        <r>
          <rPr>
            <b/>
            <sz val="14"/>
            <color indexed="8"/>
            <rFont val="Verdana"/>
            <family val="2"/>
          </rPr>
          <t>Rundenschnitt: 14,76</t>
        </r>
      </text>
    </comment>
    <comment ref="F12" authorId="0">
      <text>
        <r>
          <rPr>
            <b/>
            <sz val="14"/>
            <color indexed="8"/>
            <rFont val="Verdana"/>
            <family val="2"/>
          </rPr>
          <t>Rundenschnitt: 14,73</t>
        </r>
      </text>
    </comment>
    <comment ref="F13" authorId="0">
      <text>
        <r>
          <rPr>
            <b/>
            <sz val="14"/>
            <color indexed="8"/>
            <rFont val="Verdana"/>
            <family val="2"/>
          </rPr>
          <t>Rundenschnitt: 14,63</t>
        </r>
      </text>
    </comment>
    <comment ref="F14" authorId="0">
      <text>
        <r>
          <rPr>
            <b/>
            <sz val="14"/>
            <color indexed="8"/>
            <rFont val="Verdana"/>
            <family val="2"/>
          </rPr>
          <t>Rundenschnitt: 14,01</t>
        </r>
      </text>
    </comment>
    <comment ref="F15" authorId="0">
      <text>
        <r>
          <rPr>
            <b/>
            <sz val="14"/>
            <color indexed="8"/>
            <rFont val="Verdana"/>
            <family val="2"/>
          </rPr>
          <t>Rundenschnitt: 13,92</t>
        </r>
      </text>
    </comment>
    <comment ref="F16" authorId="0">
      <text>
        <r>
          <rPr>
            <b/>
            <sz val="14"/>
            <color indexed="8"/>
            <rFont val="Verdana"/>
            <family val="2"/>
          </rPr>
          <t>Rundenschnitt: 12,97</t>
        </r>
      </text>
    </comment>
  </commentList>
</comments>
</file>

<file path=xl/comments7.xml><?xml version="1.0" encoding="utf-8"?>
<comments xmlns="http://schemas.openxmlformats.org/spreadsheetml/2006/main">
  <authors>
    <author>atw11ur1</author>
  </authors>
  <commentList>
    <comment ref="C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 loebe 52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F6" authorId="0">
      <text>
        <r>
          <rPr>
            <b/>
            <sz val="14"/>
            <color indexed="8"/>
            <rFont val="Verdana"/>
            <family val="2"/>
          </rPr>
          <t>Rundenschnitt: 15,27</t>
        </r>
      </text>
    </comment>
    <comment ref="F7" authorId="0">
      <text>
        <r>
          <rPr>
            <b/>
            <sz val="14"/>
            <color indexed="8"/>
            <rFont val="Verdana"/>
            <family val="2"/>
          </rPr>
          <t>Rundenschnitt: 15,24</t>
        </r>
      </text>
    </comment>
    <comment ref="F8" authorId="0">
      <text>
        <r>
          <rPr>
            <b/>
            <sz val="14"/>
            <color indexed="8"/>
            <rFont val="Verdana"/>
            <family val="2"/>
          </rPr>
          <t>Rundenschnitt: 15,17</t>
        </r>
      </text>
    </comment>
    <comment ref="F9" authorId="0">
      <text>
        <r>
          <rPr>
            <b/>
            <sz val="14"/>
            <color indexed="8"/>
            <rFont val="Verdana"/>
            <family val="2"/>
          </rPr>
          <t>Rundenschnitt: 15,15</t>
        </r>
      </text>
    </comment>
    <comment ref="F10" authorId="0">
      <text>
        <r>
          <rPr>
            <b/>
            <sz val="14"/>
            <color indexed="8"/>
            <rFont val="Verdana"/>
            <family val="2"/>
          </rPr>
          <t>Rundenschnitt: 15,04</t>
        </r>
      </text>
    </comment>
    <comment ref="F11" authorId="0">
      <text>
        <r>
          <rPr>
            <b/>
            <sz val="14"/>
            <color indexed="8"/>
            <rFont val="Verdana"/>
            <family val="2"/>
          </rPr>
          <t>Rundenschnitt: 14,76</t>
        </r>
      </text>
    </comment>
    <comment ref="F12" authorId="0">
      <text>
        <r>
          <rPr>
            <b/>
            <sz val="14"/>
            <color indexed="8"/>
            <rFont val="Verdana"/>
            <family val="2"/>
          </rPr>
          <t>Rundenschnitt: 14,73</t>
        </r>
      </text>
    </comment>
    <comment ref="F13" authorId="0">
      <text>
        <r>
          <rPr>
            <b/>
            <sz val="14"/>
            <color indexed="8"/>
            <rFont val="Verdana"/>
            <family val="2"/>
          </rPr>
          <t>Rundenschnitt: 14,63</t>
        </r>
      </text>
    </comment>
    <comment ref="F14" authorId="0">
      <text>
        <r>
          <rPr>
            <b/>
            <sz val="14"/>
            <color indexed="8"/>
            <rFont val="Verdana"/>
            <family val="2"/>
          </rPr>
          <t>Rundenschnitt: 14,01</t>
        </r>
      </text>
    </comment>
    <comment ref="F15" authorId="0">
      <text>
        <r>
          <rPr>
            <b/>
            <sz val="14"/>
            <color indexed="8"/>
            <rFont val="Verdana"/>
            <family val="2"/>
          </rPr>
          <t>Rundenschnitt: 13,92</t>
        </r>
      </text>
    </comment>
    <comment ref="F16" authorId="0">
      <text>
        <r>
          <rPr>
            <b/>
            <sz val="14"/>
            <color indexed="8"/>
            <rFont val="Verdana"/>
            <family val="2"/>
          </rPr>
          <t>Rundenschnitt: 12,97</t>
        </r>
      </text>
    </comment>
  </commentList>
</comments>
</file>

<file path=xl/comments8.xml><?xml version="1.0" encoding="utf-8"?>
<comments xmlns="http://schemas.openxmlformats.org/spreadsheetml/2006/main">
  <authors>
    <author>atw11ur1</author>
  </authors>
  <commentList>
    <comment ref="C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 loebe 52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F6" authorId="0">
      <text>
        <r>
          <rPr>
            <b/>
            <sz val="14"/>
            <color indexed="8"/>
            <rFont val="Verdana"/>
            <family val="2"/>
          </rPr>
          <t>Rundenschnitt: 15,27</t>
        </r>
      </text>
    </comment>
    <comment ref="F7" authorId="0">
      <text>
        <r>
          <rPr>
            <b/>
            <sz val="14"/>
            <color indexed="8"/>
            <rFont val="Verdana"/>
            <family val="2"/>
          </rPr>
          <t>Rundenschnitt: 15,24</t>
        </r>
      </text>
    </comment>
    <comment ref="F8" authorId="0">
      <text>
        <r>
          <rPr>
            <b/>
            <sz val="14"/>
            <color indexed="8"/>
            <rFont val="Verdana"/>
            <family val="2"/>
          </rPr>
          <t>Rundenschnitt: 15,17</t>
        </r>
      </text>
    </comment>
    <comment ref="F9" authorId="0">
      <text>
        <r>
          <rPr>
            <b/>
            <sz val="14"/>
            <color indexed="8"/>
            <rFont val="Verdana"/>
            <family val="2"/>
          </rPr>
          <t>Rundenschnitt: 15,15</t>
        </r>
      </text>
    </comment>
    <comment ref="F10" authorId="0">
      <text>
        <r>
          <rPr>
            <b/>
            <sz val="14"/>
            <color indexed="8"/>
            <rFont val="Verdana"/>
            <family val="2"/>
          </rPr>
          <t>Rundenschnitt: 15,04</t>
        </r>
      </text>
    </comment>
    <comment ref="F11" authorId="0">
      <text>
        <r>
          <rPr>
            <b/>
            <sz val="14"/>
            <color indexed="8"/>
            <rFont val="Verdana"/>
            <family val="2"/>
          </rPr>
          <t>Rundenschnitt: 14,76</t>
        </r>
      </text>
    </comment>
    <comment ref="F12" authorId="0">
      <text>
        <r>
          <rPr>
            <b/>
            <sz val="14"/>
            <color indexed="8"/>
            <rFont val="Verdana"/>
            <family val="2"/>
          </rPr>
          <t>Rundenschnitt: 14,73</t>
        </r>
      </text>
    </comment>
    <comment ref="F13" authorId="0">
      <text>
        <r>
          <rPr>
            <b/>
            <sz val="14"/>
            <color indexed="8"/>
            <rFont val="Verdana"/>
            <family val="2"/>
          </rPr>
          <t>Rundenschnitt: 14,63</t>
        </r>
      </text>
    </comment>
    <comment ref="F14" authorId="0">
      <text>
        <r>
          <rPr>
            <b/>
            <sz val="14"/>
            <color indexed="8"/>
            <rFont val="Verdana"/>
            <family val="2"/>
          </rPr>
          <t>Rundenschnitt: 14,01</t>
        </r>
      </text>
    </comment>
    <comment ref="F15" authorId="0">
      <text>
        <r>
          <rPr>
            <b/>
            <sz val="14"/>
            <color indexed="8"/>
            <rFont val="Verdana"/>
            <family val="2"/>
          </rPr>
          <t>Rundenschnitt: 13,92</t>
        </r>
      </text>
    </comment>
    <comment ref="F16" authorId="0">
      <text>
        <r>
          <rPr>
            <b/>
            <sz val="14"/>
            <color indexed="8"/>
            <rFont val="Verdana"/>
            <family val="2"/>
          </rPr>
          <t>Rundenschnitt: 12,97</t>
        </r>
      </text>
    </comment>
  </commentList>
</comments>
</file>

<file path=xl/comments9.xml><?xml version="1.0" encoding="utf-8"?>
<comments xmlns="http://schemas.openxmlformats.org/spreadsheetml/2006/main">
  <authors>
    <author>atw11ur1</author>
  </authors>
  <commentList>
    <comment ref="C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 loebe 52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F6" authorId="0">
      <text>
        <r>
          <rPr>
            <b/>
            <sz val="14"/>
            <color indexed="8"/>
            <rFont val="Verdana"/>
            <family val="2"/>
          </rPr>
          <t>Rundenschnitt: 15,27</t>
        </r>
      </text>
    </comment>
    <comment ref="F7" authorId="0">
      <text>
        <r>
          <rPr>
            <b/>
            <sz val="14"/>
            <color indexed="8"/>
            <rFont val="Verdana"/>
            <family val="2"/>
          </rPr>
          <t>Rundenschnitt: 15,24</t>
        </r>
      </text>
    </comment>
    <comment ref="F8" authorId="0">
      <text>
        <r>
          <rPr>
            <b/>
            <sz val="14"/>
            <color indexed="8"/>
            <rFont val="Verdana"/>
            <family val="2"/>
          </rPr>
          <t>Rundenschnitt: 15,17</t>
        </r>
      </text>
    </comment>
    <comment ref="F9" authorId="0">
      <text>
        <r>
          <rPr>
            <b/>
            <sz val="14"/>
            <color indexed="8"/>
            <rFont val="Verdana"/>
            <family val="2"/>
          </rPr>
          <t>Rundenschnitt: 15,15</t>
        </r>
      </text>
    </comment>
    <comment ref="F10" authorId="0">
      <text>
        <r>
          <rPr>
            <b/>
            <sz val="14"/>
            <color indexed="8"/>
            <rFont val="Verdana"/>
            <family val="2"/>
          </rPr>
          <t>Rundenschnitt: 15,04</t>
        </r>
      </text>
    </comment>
    <comment ref="F11" authorId="0">
      <text>
        <r>
          <rPr>
            <b/>
            <sz val="14"/>
            <color indexed="8"/>
            <rFont val="Verdana"/>
            <family val="2"/>
          </rPr>
          <t>Rundenschnitt: 14,76</t>
        </r>
      </text>
    </comment>
    <comment ref="F12" authorId="0">
      <text>
        <r>
          <rPr>
            <b/>
            <sz val="14"/>
            <color indexed="8"/>
            <rFont val="Verdana"/>
            <family val="2"/>
          </rPr>
          <t>Rundenschnitt: 14,73</t>
        </r>
      </text>
    </comment>
    <comment ref="F13" authorId="0">
      <text>
        <r>
          <rPr>
            <b/>
            <sz val="14"/>
            <color indexed="8"/>
            <rFont val="Verdana"/>
            <family val="2"/>
          </rPr>
          <t>Rundenschnitt: 14,63</t>
        </r>
      </text>
    </comment>
    <comment ref="F14" authorId="0">
      <text>
        <r>
          <rPr>
            <b/>
            <sz val="14"/>
            <color indexed="8"/>
            <rFont val="Verdana"/>
            <family val="2"/>
          </rPr>
          <t>Rundenschnitt: 14,01</t>
        </r>
      </text>
    </comment>
    <comment ref="F15" authorId="0">
      <text>
        <r>
          <rPr>
            <b/>
            <sz val="14"/>
            <color indexed="8"/>
            <rFont val="Verdana"/>
            <family val="2"/>
          </rPr>
          <t>Rundenschnitt: 13,92</t>
        </r>
      </text>
    </comment>
    <comment ref="F16" authorId="0">
      <text>
        <r>
          <rPr>
            <b/>
            <sz val="14"/>
            <color indexed="8"/>
            <rFont val="Verdana"/>
            <family val="2"/>
          </rPr>
          <t>Rundenschnitt: 12,97</t>
        </r>
      </text>
    </comment>
  </commentList>
</comments>
</file>

<file path=xl/sharedStrings.xml><?xml version="1.0" encoding="utf-8"?>
<sst xmlns="http://schemas.openxmlformats.org/spreadsheetml/2006/main" count="275" uniqueCount="55">
  <si>
    <t>Platz</t>
  </si>
  <si>
    <t>Name</t>
  </si>
  <si>
    <t>Punkte-
schnitt</t>
  </si>
  <si>
    <t>Herrmann Hans</t>
  </si>
  <si>
    <t>Punktevergabe: 30, 25, 22, 20, 18, 16, 14, 12, 10, 8, 6, 4, 3, 2, 1</t>
  </si>
  <si>
    <t>Punkte</t>
  </si>
  <si>
    <t>RENNERGEBNIS</t>
  </si>
  <si>
    <t>Total</t>
  </si>
  <si>
    <t>1</t>
  </si>
  <si>
    <t>Sanda Thomas</t>
  </si>
  <si>
    <t>Nowak Thomas</t>
  </si>
  <si>
    <t>Kolbaba Jörg</t>
  </si>
  <si>
    <t>Lemböck Walter</t>
  </si>
  <si>
    <t>Siding Peter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</si>
  <si>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</si>
  <si>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</si>
  <si>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</si>
  <si>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</si>
  <si>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</si>
  <si>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</si>
  <si>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</si>
  <si>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</si>
  <si>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</si>
  <si>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</si>
  <si>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Rennen</t>
  </si>
  <si>
    <t>Run./Ren.</t>
  </si>
  <si>
    <t>1Pl.</t>
  </si>
  <si>
    <t>2Pl.</t>
  </si>
  <si>
    <t>3Pl.</t>
  </si>
  <si>
    <t>1-3Pl.</t>
  </si>
  <si>
    <t>Runden</t>
  </si>
  <si>
    <t>Nowak Th.</t>
  </si>
  <si>
    <t>Sanda Th.</t>
  </si>
  <si>
    <t>Herrmann H.</t>
  </si>
  <si>
    <t>Lemböck W.</t>
  </si>
  <si>
    <t>Siding P.</t>
  </si>
  <si>
    <t>Kolbaba J.</t>
  </si>
  <si>
    <t>Gebhardt Th.</t>
  </si>
  <si>
    <t>Fischer G.</t>
  </si>
  <si>
    <t>Müller W.</t>
  </si>
  <si>
    <t>Dobritzhofer R.</t>
  </si>
  <si>
    <t>Gruber J.</t>
  </si>
  <si>
    <t>Gebhardt Thomas</t>
  </si>
  <si>
    <t>Fischer Gerhard</t>
  </si>
  <si>
    <t>Müller Walter</t>
  </si>
  <si>
    <t>Dobritzhofer Roland</t>
  </si>
  <si>
    <t>Gruber Jürgen</t>
  </si>
  <si>
    <t>Tag &amp; Nacht     29.03.13</t>
  </si>
  <si>
    <t>Spur 6</t>
  </si>
  <si>
    <t>SLOT-ANGELS                                                                     Tag &amp; Nacht 2013</t>
  </si>
  <si>
    <t>SLOT-ANGELS                                                                     Tag &amp; Nacht 29.03.2013</t>
  </si>
  <si>
    <t xml:space="preserve">Tag &amp; Nacht     </t>
  </si>
  <si>
    <t>Tag</t>
  </si>
  <si>
    <t>Nacht</t>
  </si>
  <si>
    <t xml:space="preserve">SLOT-ANGELS                                                                     Tag &amp; Nacht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</si>
</sst>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6"/>
      <name val="Verdana"/>
      <family val="2"/>
    </font>
    <font>
      <b/>
      <sz val="18"/>
      <name val="Verdana"/>
      <family val="2"/>
    </font>
    <font>
      <sz val="16"/>
      <name val="Verdana"/>
      <family val="2"/>
    </font>
    <font>
      <b/>
      <sz val="14"/>
      <color indexed="8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40"/>
      <color indexed="24"/>
      <name val="Verdana"/>
      <family val="2"/>
    </font>
    <font>
      <b/>
      <sz val="16"/>
      <name val="Verdana"/>
      <family val="2"/>
    </font>
    <font>
      <sz val="20"/>
      <name val="Arial"/>
      <family val="2"/>
    </font>
    <font>
      <sz val="16"/>
      <name val="Arial"/>
      <family val="2"/>
    </font>
    <font>
      <b/>
      <sz val="22"/>
      <name val="Verdana"/>
      <family val="2"/>
    </font>
    <font>
      <sz val="14"/>
      <name val="Verdana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16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sz val="16"/>
      <color rgb="FFFF0000"/>
      <name val="Verdana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4"/>
      </patternFill>
    </fill>
    <fill>
      <patternFill patternType="solid">
        <fgColor indexed="4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73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10" fillId="36" borderId="14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vertical="center"/>
    </xf>
    <xf numFmtId="49" fontId="11" fillId="38" borderId="16" xfId="0" applyNumberFormat="1" applyFont="1" applyFill="1" applyBorder="1" applyAlignment="1">
      <alignment horizontal="center" vertical="center"/>
    </xf>
    <xf numFmtId="2" fontId="11" fillId="39" borderId="10" xfId="0" applyNumberFormat="1" applyFont="1" applyFill="1" applyBorder="1" applyAlignment="1">
      <alignment horizontal="center" vertical="center"/>
    </xf>
    <xf numFmtId="2" fontId="11" fillId="38" borderId="10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35" borderId="17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/>
    </xf>
    <xf numFmtId="2" fontId="4" fillId="40" borderId="10" xfId="0" applyNumberFormat="1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2" fontId="4" fillId="40" borderId="11" xfId="0" applyNumberFormat="1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36" borderId="15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" fontId="1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34" borderId="12" xfId="0" applyFont="1" applyFill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4" fillId="40" borderId="19" xfId="0" applyNumberFormat="1" applyFont="1" applyFill="1" applyBorder="1" applyAlignment="1">
      <alignment horizontal="center" vertical="center"/>
    </xf>
    <xf numFmtId="49" fontId="11" fillId="38" borderId="18" xfId="0" applyNumberFormat="1" applyFont="1" applyFill="1" applyBorder="1" applyAlignment="1">
      <alignment horizontal="center" vertical="center"/>
    </xf>
    <xf numFmtId="49" fontId="11" fillId="41" borderId="16" xfId="0" applyNumberFormat="1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40" borderId="20" xfId="0" applyFont="1" applyFill="1" applyBorder="1" applyAlignment="1">
      <alignment horizontal="center" vertical="center" wrapText="1"/>
    </xf>
    <xf numFmtId="0" fontId="19" fillId="42" borderId="14" xfId="0" applyFont="1" applyFill="1" applyBorder="1" applyAlignment="1">
      <alignment horizontal="center" vertical="center"/>
    </xf>
    <xf numFmtId="0" fontId="19" fillId="43" borderId="11" xfId="0" applyFont="1" applyFill="1" applyBorder="1" applyAlignment="1">
      <alignment horizontal="center" vertical="center"/>
    </xf>
    <xf numFmtId="0" fontId="10" fillId="43" borderId="11" xfId="0" applyFont="1" applyFill="1" applyBorder="1" applyAlignment="1">
      <alignment horizontal="center" vertical="center"/>
    </xf>
    <xf numFmtId="0" fontId="7" fillId="42" borderId="11" xfId="0" applyFont="1" applyFill="1" applyBorder="1" applyAlignment="1">
      <alignment horizontal="center" vertical="center"/>
    </xf>
    <xf numFmtId="0" fontId="19" fillId="42" borderId="11" xfId="0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49" fontId="16" fillId="38" borderId="16" xfId="0" applyNumberFormat="1" applyFont="1" applyFill="1" applyBorder="1" applyAlignment="1">
      <alignment horizontal="center" vertical="center"/>
    </xf>
    <xf numFmtId="0" fontId="16" fillId="44" borderId="10" xfId="0" applyFont="1" applyFill="1" applyBorder="1" applyAlignment="1">
      <alignment horizontal="center" vertical="center"/>
    </xf>
    <xf numFmtId="49" fontId="16" fillId="38" borderId="18" xfId="0" applyNumberFormat="1" applyFont="1" applyFill="1" applyBorder="1" applyAlignment="1">
      <alignment horizontal="center" vertical="center"/>
    </xf>
    <xf numFmtId="2" fontId="16" fillId="44" borderId="10" xfId="0" applyNumberFormat="1" applyFont="1" applyFill="1" applyBorder="1" applyAlignment="1">
      <alignment horizontal="center" vertical="center"/>
    </xf>
    <xf numFmtId="2" fontId="16" fillId="44" borderId="12" xfId="0" applyNumberFormat="1" applyFont="1" applyFill="1" applyBorder="1" applyAlignment="1">
      <alignment horizontal="center" vertical="center"/>
    </xf>
    <xf numFmtId="1" fontId="16" fillId="44" borderId="10" xfId="0" applyNumberFormat="1" applyFont="1" applyFill="1" applyBorder="1" applyAlignment="1">
      <alignment horizontal="center" vertical="center"/>
    </xf>
    <xf numFmtId="0" fontId="3" fillId="45" borderId="20" xfId="0" applyFont="1" applyFill="1" applyBorder="1" applyAlignment="1">
      <alignment horizontal="center" vertical="center" wrapText="1"/>
    </xf>
    <xf numFmtId="0" fontId="11" fillId="45" borderId="10" xfId="0" applyFont="1" applyFill="1" applyBorder="1" applyAlignment="1">
      <alignment vertical="center"/>
    </xf>
    <xf numFmtId="0" fontId="11" fillId="45" borderId="10" xfId="0" applyFont="1" applyFill="1" applyBorder="1" applyAlignment="1">
      <alignment horizontal="left" vertical="center"/>
    </xf>
    <xf numFmtId="0" fontId="11" fillId="45" borderId="19" xfId="0" applyFont="1" applyFill="1" applyBorder="1" applyAlignment="1">
      <alignment horizontal="left" vertical="center"/>
    </xf>
    <xf numFmtId="0" fontId="4" fillId="46" borderId="11" xfId="0" applyFont="1" applyFill="1" applyBorder="1" applyAlignment="1">
      <alignment vertical="center"/>
    </xf>
    <xf numFmtId="0" fontId="4" fillId="46" borderId="10" xfId="0" applyFont="1" applyFill="1" applyBorder="1" applyAlignment="1">
      <alignment vertical="center"/>
    </xf>
    <xf numFmtId="0" fontId="4" fillId="46" borderId="10" xfId="0" applyFont="1" applyFill="1" applyBorder="1" applyAlignment="1">
      <alignment horizontal="left" vertical="center"/>
    </xf>
    <xf numFmtId="0" fontId="4" fillId="46" borderId="19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1" fontId="11" fillId="34" borderId="12" xfId="0" applyNumberFormat="1" applyFont="1" applyFill="1" applyBorder="1" applyAlignment="1">
      <alignment horizontal="center" vertical="center"/>
    </xf>
    <xf numFmtId="2" fontId="11" fillId="34" borderId="19" xfId="0" applyNumberFormat="1" applyFont="1" applyFill="1" applyBorder="1" applyAlignment="1">
      <alignment horizontal="center" vertical="center"/>
    </xf>
    <xf numFmtId="1" fontId="11" fillId="34" borderId="19" xfId="0" applyNumberFormat="1" applyFont="1" applyFill="1" applyBorder="1" applyAlignment="1">
      <alignment horizontal="center" vertical="center"/>
    </xf>
    <xf numFmtId="1" fontId="11" fillId="34" borderId="13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" fillId="47" borderId="24" xfId="0" applyFont="1" applyFill="1" applyBorder="1" applyAlignment="1">
      <alignment vertical="center"/>
    </xf>
    <xf numFmtId="0" fontId="0" fillId="0" borderId="25" xfId="0" applyBorder="1" applyAlignment="1">
      <alignment/>
    </xf>
    <xf numFmtId="166" fontId="17" fillId="47" borderId="26" xfId="0" applyNumberFormat="1" applyFont="1" applyFill="1" applyBorder="1" applyAlignment="1">
      <alignment vertical="center"/>
    </xf>
    <xf numFmtId="0" fontId="17" fillId="47" borderId="27" xfId="0" applyFont="1" applyFill="1" applyBorder="1" applyAlignment="1">
      <alignment vertical="center"/>
    </xf>
    <xf numFmtId="0" fontId="16" fillId="44" borderId="19" xfId="0" applyFont="1" applyFill="1" applyBorder="1" applyAlignment="1">
      <alignment horizontal="center" vertical="center"/>
    </xf>
    <xf numFmtId="2" fontId="16" fillId="44" borderId="19" xfId="0" applyNumberFormat="1" applyFont="1" applyFill="1" applyBorder="1" applyAlignment="1">
      <alignment horizontal="center" vertical="center"/>
    </xf>
    <xf numFmtId="1" fontId="16" fillId="44" borderId="19" xfId="0" applyNumberFormat="1" applyFont="1" applyFill="1" applyBorder="1" applyAlignment="1">
      <alignment horizontal="center" vertical="center"/>
    </xf>
    <xf numFmtId="2" fontId="16" fillId="44" borderId="13" xfId="0" applyNumberFormat="1" applyFont="1" applyFill="1" applyBorder="1" applyAlignment="1">
      <alignment horizontal="center" vertical="center"/>
    </xf>
    <xf numFmtId="2" fontId="60" fillId="39" borderId="10" xfId="0" applyNumberFormat="1" applyFont="1" applyFill="1" applyBorder="1" applyAlignment="1">
      <alignment horizontal="center" vertical="center"/>
    </xf>
    <xf numFmtId="2" fontId="60" fillId="38" borderId="10" xfId="0" applyNumberFormat="1" applyFont="1" applyFill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166" fontId="7" fillId="47" borderId="26" xfId="0" applyNumberFormat="1" applyFont="1" applyFill="1" applyBorder="1" applyAlignment="1">
      <alignment vertical="center"/>
    </xf>
    <xf numFmtId="0" fontId="7" fillId="47" borderId="27" xfId="0" applyFont="1" applyFill="1" applyBorder="1" applyAlignment="1">
      <alignment vertical="center"/>
    </xf>
    <xf numFmtId="0" fontId="16" fillId="47" borderId="10" xfId="0" applyFont="1" applyFill="1" applyBorder="1" applyAlignment="1">
      <alignment vertical="center"/>
    </xf>
    <xf numFmtId="0" fontId="16" fillId="47" borderId="10" xfId="0" applyFont="1" applyFill="1" applyBorder="1" applyAlignment="1">
      <alignment horizontal="left" vertical="center"/>
    </xf>
    <xf numFmtId="0" fontId="16" fillId="47" borderId="19" xfId="0" applyFont="1" applyFill="1" applyBorder="1" applyAlignment="1">
      <alignment horizontal="left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9" fillId="42" borderId="25" xfId="0" applyFont="1" applyFill="1" applyBorder="1" applyAlignment="1">
      <alignment horizontal="center" vertical="center" wrapText="1"/>
    </xf>
    <xf numFmtId="0" fontId="9" fillId="42" borderId="22" xfId="0" applyFont="1" applyFill="1" applyBorder="1" applyAlignment="1">
      <alignment horizontal="center" vertical="center" wrapText="1"/>
    </xf>
    <xf numFmtId="0" fontId="9" fillId="42" borderId="23" xfId="0" applyFont="1" applyFill="1" applyBorder="1" applyAlignment="1">
      <alignment horizontal="center" vertical="center" wrapText="1"/>
    </xf>
    <xf numFmtId="0" fontId="16" fillId="47" borderId="26" xfId="0" applyFont="1" applyFill="1" applyBorder="1" applyAlignment="1">
      <alignment horizontal="center" vertical="center"/>
    </xf>
    <xf numFmtId="14" fontId="21" fillId="0" borderId="24" xfId="0" applyNumberFormat="1" applyFont="1" applyBorder="1" applyAlignment="1">
      <alignment horizontal="center" vertical="center"/>
    </xf>
    <xf numFmtId="14" fontId="21" fillId="0" borderId="26" xfId="0" applyNumberFormat="1" applyFont="1" applyBorder="1" applyAlignment="1">
      <alignment horizontal="center" vertical="center"/>
    </xf>
    <xf numFmtId="0" fontId="9" fillId="45" borderId="25" xfId="0" applyFont="1" applyFill="1" applyBorder="1" applyAlignment="1">
      <alignment horizontal="center" vertical="center" wrapText="1"/>
    </xf>
    <xf numFmtId="0" fontId="9" fillId="45" borderId="22" xfId="0" applyFont="1" applyFill="1" applyBorder="1" applyAlignment="1">
      <alignment horizontal="center" vertical="center" wrapText="1"/>
    </xf>
    <xf numFmtId="0" fontId="9" fillId="45" borderId="2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36" borderId="25" xfId="0" applyFont="1" applyFill="1" applyBorder="1" applyAlignment="1">
      <alignment horizontal="center" vertical="center"/>
    </xf>
    <xf numFmtId="0" fontId="20" fillId="36" borderId="22" xfId="0" applyFont="1" applyFill="1" applyBorder="1" applyAlignment="1">
      <alignment horizontal="center" vertical="center"/>
    </xf>
    <xf numFmtId="0" fontId="20" fillId="36" borderId="23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BG14"/>
  <sheetViews>
    <sheetView tabSelected="1" zoomScale="155" zoomScaleNormal="155" zoomScalePageLayoutView="0" workbookViewId="0" topLeftCell="A1">
      <selection activeCell="E25" sqref="E25"/>
    </sheetView>
  </sheetViews>
  <sheetFormatPr defaultColWidth="11.421875" defaultRowHeight="12.75"/>
  <cols>
    <col min="1" max="1" width="1.1484375" style="0" customWidth="1"/>
    <col min="2" max="2" width="6.421875" style="0" bestFit="1" customWidth="1"/>
    <col min="3" max="3" width="16.140625" style="0" bestFit="1" customWidth="1"/>
    <col min="4" max="4" width="9.421875" style="0" bestFit="1" customWidth="1"/>
    <col min="12" max="12" width="1.1484375" style="0" customWidth="1"/>
    <col min="14" max="14" width="1.1484375" style="0" customWidth="1"/>
    <col min="16" max="16" width="15.28125" style="0" bestFit="1" customWidth="1"/>
  </cols>
  <sheetData>
    <row r="1" s="1" customFormat="1" ht="13.5" thickBot="1"/>
    <row r="2" spans="2:11" ht="42.75" customHeight="1" thickBot="1">
      <c r="B2" s="43" t="s">
        <v>0</v>
      </c>
      <c r="C2" s="28" t="s">
        <v>1</v>
      </c>
      <c r="D2" s="44" t="s">
        <v>2</v>
      </c>
      <c r="E2" s="57" t="s">
        <v>47</v>
      </c>
      <c r="F2" s="57" t="s">
        <v>51</v>
      </c>
      <c r="G2" s="57" t="s">
        <v>51</v>
      </c>
      <c r="H2" s="57" t="s">
        <v>51</v>
      </c>
      <c r="I2" s="57" t="s">
        <v>51</v>
      </c>
      <c r="J2" s="57" t="s">
        <v>51</v>
      </c>
      <c r="K2" s="20" t="s">
        <v>5</v>
      </c>
    </row>
    <row r="3" spans="2:59" ht="13.5" customHeight="1" thickBot="1">
      <c r="B3" s="23">
        <v>1</v>
      </c>
      <c r="C3" s="61" t="s">
        <v>31</v>
      </c>
      <c r="D3" s="24">
        <f aca="true" t="shared" si="0" ref="D3:D13">AVERAGE(E3:J3)</f>
        <v>30</v>
      </c>
      <c r="E3" s="3">
        <v>30</v>
      </c>
      <c r="F3" s="3"/>
      <c r="G3" s="3"/>
      <c r="H3" s="3"/>
      <c r="I3" s="3"/>
      <c r="J3" s="3"/>
      <c r="K3" s="21">
        <f aca="true" t="shared" si="1" ref="K3:K13">SUM(E3:J3)</f>
        <v>30</v>
      </c>
      <c r="AP3" s="78">
        <f aca="true" t="shared" si="2" ref="AP3:AP13">IF(E3=30,1,0)</f>
        <v>1</v>
      </c>
      <c r="AQ3" s="75">
        <f aca="true" t="shared" si="3" ref="AQ3:AQ13">IF(E3=25,1,0)</f>
        <v>0</v>
      </c>
      <c r="AR3" s="76">
        <f aca="true" t="shared" si="4" ref="AR3:AR13">IF(E3=22,1,0)</f>
        <v>0</v>
      </c>
      <c r="AS3" s="78">
        <f aca="true" t="shared" si="5" ref="AS3:AS13">IF(F3=30,1,0)</f>
        <v>0</v>
      </c>
      <c r="AT3" s="75">
        <f aca="true" t="shared" si="6" ref="AT3:AT13">IF(F3=25,1,0)</f>
        <v>0</v>
      </c>
      <c r="AU3" s="76">
        <f aca="true" t="shared" si="7" ref="AU3:AU13">IF(F3=22,1,0)</f>
        <v>0</v>
      </c>
      <c r="AV3" s="78">
        <f aca="true" t="shared" si="8" ref="AV3:AV13">IF(G3=30,1,0)</f>
        <v>0</v>
      </c>
      <c r="AW3" s="75">
        <f aca="true" t="shared" si="9" ref="AW3:AW13">IF(G3=25,1,0)</f>
        <v>0</v>
      </c>
      <c r="AX3" s="76">
        <f aca="true" t="shared" si="10" ref="AX3:AX13">IF(G3=22,1,0)</f>
        <v>0</v>
      </c>
      <c r="AY3" s="78">
        <f aca="true" t="shared" si="11" ref="AY3:AY13">IF(H3=30,1,0)</f>
        <v>0</v>
      </c>
      <c r="AZ3" s="75">
        <f aca="true" t="shared" si="12" ref="AZ3:AZ13">IF(H3=25,1,0)</f>
        <v>0</v>
      </c>
      <c r="BA3" s="76">
        <f aca="true" t="shared" si="13" ref="BA3:BA13">IF(H3=22,1,0)</f>
        <v>0</v>
      </c>
      <c r="BB3" s="78">
        <f aca="true" t="shared" si="14" ref="BB3:BB13">IF(I3=30,1,0)</f>
        <v>0</v>
      </c>
      <c r="BC3" s="75">
        <f aca="true" t="shared" si="15" ref="BC3:BC13">IF(I3=25,1,0)</f>
        <v>0</v>
      </c>
      <c r="BD3" s="76">
        <f aca="true" t="shared" si="16" ref="BD3:BD13">IF(I3=22,1,0)</f>
        <v>0</v>
      </c>
      <c r="BE3" s="78">
        <f aca="true" t="shared" si="17" ref="BE3:BE13">IF(J3=30,1,0)</f>
        <v>0</v>
      </c>
      <c r="BF3" s="75">
        <f aca="true" t="shared" si="18" ref="BF3:BF13">IF(J3=25,1,0)</f>
        <v>0</v>
      </c>
      <c r="BG3" s="76">
        <f aca="true" t="shared" si="19" ref="BG3:BG13">IF(J3=22,1,0)</f>
        <v>0</v>
      </c>
    </row>
    <row r="4" spans="2:59" ht="13.5" customHeight="1" thickBot="1">
      <c r="B4" s="25">
        <v>2</v>
      </c>
      <c r="C4" s="62" t="s">
        <v>36</v>
      </c>
      <c r="D4" s="22">
        <f t="shared" si="0"/>
        <v>25</v>
      </c>
      <c r="E4" s="2">
        <v>25</v>
      </c>
      <c r="F4" s="2"/>
      <c r="G4" s="2"/>
      <c r="H4" s="2"/>
      <c r="I4" s="2"/>
      <c r="J4" s="2"/>
      <c r="K4" s="4">
        <f t="shared" si="1"/>
        <v>25</v>
      </c>
      <c r="AP4" s="78">
        <f t="shared" si="2"/>
        <v>0</v>
      </c>
      <c r="AQ4" s="75">
        <f t="shared" si="3"/>
        <v>1</v>
      </c>
      <c r="AR4" s="76">
        <f t="shared" si="4"/>
        <v>0</v>
      </c>
      <c r="AS4" s="78">
        <f t="shared" si="5"/>
        <v>0</v>
      </c>
      <c r="AT4" s="75">
        <f t="shared" si="6"/>
        <v>0</v>
      </c>
      <c r="AU4" s="76">
        <f t="shared" si="7"/>
        <v>0</v>
      </c>
      <c r="AV4" s="78">
        <f t="shared" si="8"/>
        <v>0</v>
      </c>
      <c r="AW4" s="75">
        <f t="shared" si="9"/>
        <v>0</v>
      </c>
      <c r="AX4" s="76">
        <f t="shared" si="10"/>
        <v>0</v>
      </c>
      <c r="AY4" s="78">
        <f t="shared" si="11"/>
        <v>0</v>
      </c>
      <c r="AZ4" s="75">
        <f t="shared" si="12"/>
        <v>0</v>
      </c>
      <c r="BA4" s="76">
        <f t="shared" si="13"/>
        <v>0</v>
      </c>
      <c r="BB4" s="78">
        <f t="shared" si="14"/>
        <v>0</v>
      </c>
      <c r="BC4" s="75">
        <f t="shared" si="15"/>
        <v>0</v>
      </c>
      <c r="BD4" s="76">
        <f t="shared" si="16"/>
        <v>0</v>
      </c>
      <c r="BE4" s="78">
        <f t="shared" si="17"/>
        <v>0</v>
      </c>
      <c r="BF4" s="75">
        <f t="shared" si="18"/>
        <v>0</v>
      </c>
      <c r="BG4" s="76">
        <f t="shared" si="19"/>
        <v>0</v>
      </c>
    </row>
    <row r="5" spans="2:59" ht="13.5" customHeight="1" thickBot="1">
      <c r="B5" s="25">
        <v>3</v>
      </c>
      <c r="C5" s="62" t="s">
        <v>32</v>
      </c>
      <c r="D5" s="22">
        <f t="shared" si="0"/>
        <v>22</v>
      </c>
      <c r="E5" s="2">
        <v>22</v>
      </c>
      <c r="F5" s="2"/>
      <c r="G5" s="2"/>
      <c r="H5" s="2"/>
      <c r="I5" s="2"/>
      <c r="J5" s="2"/>
      <c r="K5" s="4">
        <f t="shared" si="1"/>
        <v>22</v>
      </c>
      <c r="AP5" s="78">
        <f t="shared" si="2"/>
        <v>0</v>
      </c>
      <c r="AQ5" s="75">
        <f t="shared" si="3"/>
        <v>0</v>
      </c>
      <c r="AR5" s="76">
        <f t="shared" si="4"/>
        <v>1</v>
      </c>
      <c r="AS5" s="78">
        <f t="shared" si="5"/>
        <v>0</v>
      </c>
      <c r="AT5" s="75">
        <f t="shared" si="6"/>
        <v>0</v>
      </c>
      <c r="AU5" s="76">
        <f t="shared" si="7"/>
        <v>0</v>
      </c>
      <c r="AV5" s="78">
        <f t="shared" si="8"/>
        <v>0</v>
      </c>
      <c r="AW5" s="75">
        <f t="shared" si="9"/>
        <v>0</v>
      </c>
      <c r="AX5" s="76">
        <f t="shared" si="10"/>
        <v>0</v>
      </c>
      <c r="AY5" s="78">
        <f t="shared" si="11"/>
        <v>0</v>
      </c>
      <c r="AZ5" s="75">
        <f t="shared" si="12"/>
        <v>0</v>
      </c>
      <c r="BA5" s="76">
        <f t="shared" si="13"/>
        <v>0</v>
      </c>
      <c r="BB5" s="78">
        <f t="shared" si="14"/>
        <v>0</v>
      </c>
      <c r="BC5" s="75">
        <f t="shared" si="15"/>
        <v>0</v>
      </c>
      <c r="BD5" s="76">
        <f t="shared" si="16"/>
        <v>0</v>
      </c>
      <c r="BE5" s="78">
        <f t="shared" si="17"/>
        <v>0</v>
      </c>
      <c r="BF5" s="75">
        <f t="shared" si="18"/>
        <v>0</v>
      </c>
      <c r="BG5" s="76">
        <f t="shared" si="19"/>
        <v>0</v>
      </c>
    </row>
    <row r="6" spans="2:59" ht="13.5" customHeight="1" thickBot="1">
      <c r="B6" s="25">
        <v>4</v>
      </c>
      <c r="C6" s="62" t="s">
        <v>34</v>
      </c>
      <c r="D6" s="22">
        <f t="shared" si="0"/>
        <v>20</v>
      </c>
      <c r="E6" s="2">
        <v>20</v>
      </c>
      <c r="F6" s="2"/>
      <c r="G6" s="2"/>
      <c r="H6" s="2"/>
      <c r="I6" s="2"/>
      <c r="J6" s="2"/>
      <c r="K6" s="4">
        <f t="shared" si="1"/>
        <v>20</v>
      </c>
      <c r="AP6" s="78">
        <f t="shared" si="2"/>
        <v>0</v>
      </c>
      <c r="AQ6" s="75">
        <f t="shared" si="3"/>
        <v>0</v>
      </c>
      <c r="AR6" s="76">
        <f t="shared" si="4"/>
        <v>0</v>
      </c>
      <c r="AS6" s="78">
        <f t="shared" si="5"/>
        <v>0</v>
      </c>
      <c r="AT6" s="75">
        <f t="shared" si="6"/>
        <v>0</v>
      </c>
      <c r="AU6" s="76">
        <f t="shared" si="7"/>
        <v>0</v>
      </c>
      <c r="AV6" s="78">
        <f t="shared" si="8"/>
        <v>0</v>
      </c>
      <c r="AW6" s="75">
        <f t="shared" si="9"/>
        <v>0</v>
      </c>
      <c r="AX6" s="76">
        <f t="shared" si="10"/>
        <v>0</v>
      </c>
      <c r="AY6" s="78">
        <f t="shared" si="11"/>
        <v>0</v>
      </c>
      <c r="AZ6" s="75">
        <f t="shared" si="12"/>
        <v>0</v>
      </c>
      <c r="BA6" s="76">
        <f t="shared" si="13"/>
        <v>0</v>
      </c>
      <c r="BB6" s="78">
        <f t="shared" si="14"/>
        <v>0</v>
      </c>
      <c r="BC6" s="75">
        <f t="shared" si="15"/>
        <v>0</v>
      </c>
      <c r="BD6" s="76">
        <f t="shared" si="16"/>
        <v>0</v>
      </c>
      <c r="BE6" s="78">
        <f t="shared" si="17"/>
        <v>0</v>
      </c>
      <c r="BF6" s="75">
        <f t="shared" si="18"/>
        <v>0</v>
      </c>
      <c r="BG6" s="76">
        <f t="shared" si="19"/>
        <v>0</v>
      </c>
    </row>
    <row r="7" spans="2:59" ht="13.5" customHeight="1" thickBot="1">
      <c r="B7" s="25">
        <v>5</v>
      </c>
      <c r="C7" s="63" t="s">
        <v>37</v>
      </c>
      <c r="D7" s="22">
        <f t="shared" si="0"/>
        <v>18</v>
      </c>
      <c r="E7" s="2">
        <v>18</v>
      </c>
      <c r="F7" s="2"/>
      <c r="G7" s="2"/>
      <c r="H7" s="2"/>
      <c r="I7" s="2"/>
      <c r="J7" s="2"/>
      <c r="K7" s="4">
        <f t="shared" si="1"/>
        <v>18</v>
      </c>
      <c r="AP7" s="78">
        <f t="shared" si="2"/>
        <v>0</v>
      </c>
      <c r="AQ7" s="75">
        <f t="shared" si="3"/>
        <v>0</v>
      </c>
      <c r="AR7" s="76">
        <f t="shared" si="4"/>
        <v>0</v>
      </c>
      <c r="AS7" s="78">
        <f t="shared" si="5"/>
        <v>0</v>
      </c>
      <c r="AT7" s="75">
        <f t="shared" si="6"/>
        <v>0</v>
      </c>
      <c r="AU7" s="76">
        <f t="shared" si="7"/>
        <v>0</v>
      </c>
      <c r="AV7" s="78">
        <f t="shared" si="8"/>
        <v>0</v>
      </c>
      <c r="AW7" s="75">
        <f t="shared" si="9"/>
        <v>0</v>
      </c>
      <c r="AX7" s="76">
        <f t="shared" si="10"/>
        <v>0</v>
      </c>
      <c r="AY7" s="78">
        <f t="shared" si="11"/>
        <v>0</v>
      </c>
      <c r="AZ7" s="75">
        <f t="shared" si="12"/>
        <v>0</v>
      </c>
      <c r="BA7" s="76">
        <f t="shared" si="13"/>
        <v>0</v>
      </c>
      <c r="BB7" s="78">
        <f t="shared" si="14"/>
        <v>0</v>
      </c>
      <c r="BC7" s="75">
        <f t="shared" si="15"/>
        <v>0</v>
      </c>
      <c r="BD7" s="76">
        <f t="shared" si="16"/>
        <v>0</v>
      </c>
      <c r="BE7" s="78">
        <f t="shared" si="17"/>
        <v>0</v>
      </c>
      <c r="BF7" s="75">
        <f t="shared" si="18"/>
        <v>0</v>
      </c>
      <c r="BG7" s="76">
        <f t="shared" si="19"/>
        <v>0</v>
      </c>
    </row>
    <row r="8" spans="2:59" ht="13.5" customHeight="1" thickBot="1">
      <c r="B8" s="25">
        <v>6</v>
      </c>
      <c r="C8" s="63" t="s">
        <v>38</v>
      </c>
      <c r="D8" s="22">
        <f t="shared" si="0"/>
        <v>16</v>
      </c>
      <c r="E8" s="2">
        <v>16</v>
      </c>
      <c r="F8" s="2"/>
      <c r="G8" s="2"/>
      <c r="H8" s="2"/>
      <c r="I8" s="2"/>
      <c r="J8" s="2"/>
      <c r="K8" s="4">
        <f t="shared" si="1"/>
        <v>16</v>
      </c>
      <c r="AP8" s="78">
        <f t="shared" si="2"/>
        <v>0</v>
      </c>
      <c r="AQ8" s="75">
        <f t="shared" si="3"/>
        <v>0</v>
      </c>
      <c r="AR8" s="76">
        <f t="shared" si="4"/>
        <v>0</v>
      </c>
      <c r="AS8" s="78">
        <f t="shared" si="5"/>
        <v>0</v>
      </c>
      <c r="AT8" s="75">
        <f t="shared" si="6"/>
        <v>0</v>
      </c>
      <c r="AU8" s="76">
        <f t="shared" si="7"/>
        <v>0</v>
      </c>
      <c r="AV8" s="78">
        <f t="shared" si="8"/>
        <v>0</v>
      </c>
      <c r="AW8" s="75">
        <f t="shared" si="9"/>
        <v>0</v>
      </c>
      <c r="AX8" s="76">
        <f t="shared" si="10"/>
        <v>0</v>
      </c>
      <c r="AY8" s="78">
        <f t="shared" si="11"/>
        <v>0</v>
      </c>
      <c r="AZ8" s="75">
        <f t="shared" si="12"/>
        <v>0</v>
      </c>
      <c r="BA8" s="76">
        <f t="shared" si="13"/>
        <v>0</v>
      </c>
      <c r="BB8" s="78">
        <f t="shared" si="14"/>
        <v>0</v>
      </c>
      <c r="BC8" s="75">
        <f t="shared" si="15"/>
        <v>0</v>
      </c>
      <c r="BD8" s="76">
        <f t="shared" si="16"/>
        <v>0</v>
      </c>
      <c r="BE8" s="78">
        <f t="shared" si="17"/>
        <v>0</v>
      </c>
      <c r="BF8" s="75">
        <f t="shared" si="18"/>
        <v>0</v>
      </c>
      <c r="BG8" s="76">
        <f t="shared" si="19"/>
        <v>0</v>
      </c>
    </row>
    <row r="9" spans="2:59" ht="13.5" customHeight="1" thickBot="1">
      <c r="B9" s="25">
        <v>7</v>
      </c>
      <c r="C9" s="63" t="s">
        <v>35</v>
      </c>
      <c r="D9" s="22">
        <f t="shared" si="0"/>
        <v>14</v>
      </c>
      <c r="E9" s="2">
        <v>14</v>
      </c>
      <c r="F9" s="2"/>
      <c r="G9" s="2"/>
      <c r="H9" s="2"/>
      <c r="I9" s="2"/>
      <c r="J9" s="2"/>
      <c r="K9" s="4">
        <f t="shared" si="1"/>
        <v>14</v>
      </c>
      <c r="AP9" s="78">
        <f t="shared" si="2"/>
        <v>0</v>
      </c>
      <c r="AQ9" s="75">
        <f t="shared" si="3"/>
        <v>0</v>
      </c>
      <c r="AR9" s="76">
        <f t="shared" si="4"/>
        <v>0</v>
      </c>
      <c r="AS9" s="78">
        <f t="shared" si="5"/>
        <v>0</v>
      </c>
      <c r="AT9" s="75">
        <f t="shared" si="6"/>
        <v>0</v>
      </c>
      <c r="AU9" s="76">
        <f t="shared" si="7"/>
        <v>0</v>
      </c>
      <c r="AV9" s="78">
        <f t="shared" si="8"/>
        <v>0</v>
      </c>
      <c r="AW9" s="75">
        <f t="shared" si="9"/>
        <v>0</v>
      </c>
      <c r="AX9" s="76">
        <f t="shared" si="10"/>
        <v>0</v>
      </c>
      <c r="AY9" s="78">
        <f t="shared" si="11"/>
        <v>0</v>
      </c>
      <c r="AZ9" s="75">
        <f t="shared" si="12"/>
        <v>0</v>
      </c>
      <c r="BA9" s="76">
        <f t="shared" si="13"/>
        <v>0</v>
      </c>
      <c r="BB9" s="78">
        <f t="shared" si="14"/>
        <v>0</v>
      </c>
      <c r="BC9" s="75">
        <f t="shared" si="15"/>
        <v>0</v>
      </c>
      <c r="BD9" s="76">
        <f t="shared" si="16"/>
        <v>0</v>
      </c>
      <c r="BE9" s="78">
        <f t="shared" si="17"/>
        <v>0</v>
      </c>
      <c r="BF9" s="75">
        <f t="shared" si="18"/>
        <v>0</v>
      </c>
      <c r="BG9" s="76">
        <f t="shared" si="19"/>
        <v>0</v>
      </c>
    </row>
    <row r="10" spans="2:59" ht="13.5" customHeight="1" thickBot="1">
      <c r="B10" s="25">
        <v>8</v>
      </c>
      <c r="C10" s="63" t="s">
        <v>39</v>
      </c>
      <c r="D10" s="22">
        <f t="shared" si="0"/>
        <v>12</v>
      </c>
      <c r="E10" s="2">
        <v>12</v>
      </c>
      <c r="F10" s="2"/>
      <c r="G10" s="2"/>
      <c r="H10" s="2"/>
      <c r="I10" s="2"/>
      <c r="J10" s="2"/>
      <c r="K10" s="4">
        <f t="shared" si="1"/>
        <v>12</v>
      </c>
      <c r="AP10" s="78">
        <f t="shared" si="2"/>
        <v>0</v>
      </c>
      <c r="AQ10" s="75">
        <f t="shared" si="3"/>
        <v>0</v>
      </c>
      <c r="AR10" s="76">
        <f t="shared" si="4"/>
        <v>0</v>
      </c>
      <c r="AS10" s="78">
        <f t="shared" si="5"/>
        <v>0</v>
      </c>
      <c r="AT10" s="75">
        <f t="shared" si="6"/>
        <v>0</v>
      </c>
      <c r="AU10" s="76">
        <f t="shared" si="7"/>
        <v>0</v>
      </c>
      <c r="AV10" s="78">
        <f t="shared" si="8"/>
        <v>0</v>
      </c>
      <c r="AW10" s="75">
        <f t="shared" si="9"/>
        <v>0</v>
      </c>
      <c r="AX10" s="76">
        <f t="shared" si="10"/>
        <v>0</v>
      </c>
      <c r="AY10" s="78">
        <f t="shared" si="11"/>
        <v>0</v>
      </c>
      <c r="AZ10" s="75">
        <f t="shared" si="12"/>
        <v>0</v>
      </c>
      <c r="BA10" s="76">
        <f t="shared" si="13"/>
        <v>0</v>
      </c>
      <c r="BB10" s="78">
        <f t="shared" si="14"/>
        <v>0</v>
      </c>
      <c r="BC10" s="75">
        <f t="shared" si="15"/>
        <v>0</v>
      </c>
      <c r="BD10" s="76">
        <f t="shared" si="16"/>
        <v>0</v>
      </c>
      <c r="BE10" s="78">
        <f t="shared" si="17"/>
        <v>0</v>
      </c>
      <c r="BF10" s="75">
        <f t="shared" si="18"/>
        <v>0</v>
      </c>
      <c r="BG10" s="76">
        <f t="shared" si="19"/>
        <v>0</v>
      </c>
    </row>
    <row r="11" spans="2:59" ht="13.5" customHeight="1" thickBot="1">
      <c r="B11" s="25">
        <v>9</v>
      </c>
      <c r="C11" s="62" t="s">
        <v>33</v>
      </c>
      <c r="D11" s="22">
        <f t="shared" si="0"/>
        <v>10</v>
      </c>
      <c r="E11" s="2">
        <v>10</v>
      </c>
      <c r="F11" s="2"/>
      <c r="G11" s="2"/>
      <c r="H11" s="2"/>
      <c r="I11" s="2"/>
      <c r="J11" s="2"/>
      <c r="K11" s="4">
        <f t="shared" si="1"/>
        <v>10</v>
      </c>
      <c r="AP11" s="78">
        <f t="shared" si="2"/>
        <v>0</v>
      </c>
      <c r="AQ11" s="75">
        <f t="shared" si="3"/>
        <v>0</v>
      </c>
      <c r="AR11" s="76">
        <f t="shared" si="4"/>
        <v>0</v>
      </c>
      <c r="AS11" s="78">
        <f t="shared" si="5"/>
        <v>0</v>
      </c>
      <c r="AT11" s="75">
        <f t="shared" si="6"/>
        <v>0</v>
      </c>
      <c r="AU11" s="76">
        <f t="shared" si="7"/>
        <v>0</v>
      </c>
      <c r="AV11" s="78">
        <f t="shared" si="8"/>
        <v>0</v>
      </c>
      <c r="AW11" s="75">
        <f t="shared" si="9"/>
        <v>0</v>
      </c>
      <c r="AX11" s="76">
        <f t="shared" si="10"/>
        <v>0</v>
      </c>
      <c r="AY11" s="78">
        <f t="shared" si="11"/>
        <v>0</v>
      </c>
      <c r="AZ11" s="75">
        <f t="shared" si="12"/>
        <v>0</v>
      </c>
      <c r="BA11" s="76">
        <f t="shared" si="13"/>
        <v>0</v>
      </c>
      <c r="BB11" s="78">
        <f t="shared" si="14"/>
        <v>0</v>
      </c>
      <c r="BC11" s="75">
        <f t="shared" si="15"/>
        <v>0</v>
      </c>
      <c r="BD11" s="76">
        <f t="shared" si="16"/>
        <v>0</v>
      </c>
      <c r="BE11" s="78">
        <f t="shared" si="17"/>
        <v>0</v>
      </c>
      <c r="BF11" s="75">
        <f t="shared" si="18"/>
        <v>0</v>
      </c>
      <c r="BG11" s="76">
        <f t="shared" si="19"/>
        <v>0</v>
      </c>
    </row>
    <row r="12" spans="2:59" ht="13.5" customHeight="1" thickBot="1">
      <c r="B12" s="25">
        <v>10</v>
      </c>
      <c r="C12" s="63" t="s">
        <v>40</v>
      </c>
      <c r="D12" s="22">
        <f t="shared" si="0"/>
        <v>8</v>
      </c>
      <c r="E12" s="2">
        <v>8</v>
      </c>
      <c r="F12" s="2"/>
      <c r="G12" s="2"/>
      <c r="H12" s="2"/>
      <c r="I12" s="2"/>
      <c r="J12" s="2"/>
      <c r="K12" s="4">
        <f t="shared" si="1"/>
        <v>8</v>
      </c>
      <c r="AP12" s="78">
        <f t="shared" si="2"/>
        <v>0</v>
      </c>
      <c r="AQ12" s="75">
        <f t="shared" si="3"/>
        <v>0</v>
      </c>
      <c r="AR12" s="76">
        <f t="shared" si="4"/>
        <v>0</v>
      </c>
      <c r="AS12" s="78">
        <f t="shared" si="5"/>
        <v>0</v>
      </c>
      <c r="AT12" s="75">
        <f t="shared" si="6"/>
        <v>0</v>
      </c>
      <c r="AU12" s="76">
        <f t="shared" si="7"/>
        <v>0</v>
      </c>
      <c r="AV12" s="78">
        <f t="shared" si="8"/>
        <v>0</v>
      </c>
      <c r="AW12" s="75">
        <f t="shared" si="9"/>
        <v>0</v>
      </c>
      <c r="AX12" s="76">
        <f t="shared" si="10"/>
        <v>0</v>
      </c>
      <c r="AY12" s="78">
        <f t="shared" si="11"/>
        <v>0</v>
      </c>
      <c r="AZ12" s="75">
        <f t="shared" si="12"/>
        <v>0</v>
      </c>
      <c r="BA12" s="76">
        <f t="shared" si="13"/>
        <v>0</v>
      </c>
      <c r="BB12" s="78">
        <f t="shared" si="14"/>
        <v>0</v>
      </c>
      <c r="BC12" s="75">
        <f t="shared" si="15"/>
        <v>0</v>
      </c>
      <c r="BD12" s="76">
        <f t="shared" si="16"/>
        <v>0</v>
      </c>
      <c r="BE12" s="78">
        <f t="shared" si="17"/>
        <v>0</v>
      </c>
      <c r="BF12" s="75">
        <f t="shared" si="18"/>
        <v>0</v>
      </c>
      <c r="BG12" s="76">
        <f t="shared" si="19"/>
        <v>0</v>
      </c>
    </row>
    <row r="13" spans="2:59" ht="13.5" customHeight="1" thickBot="1">
      <c r="B13" s="26">
        <v>11</v>
      </c>
      <c r="C13" s="64" t="s">
        <v>41</v>
      </c>
      <c r="D13" s="40">
        <f t="shared" si="0"/>
        <v>6</v>
      </c>
      <c r="E13" s="27">
        <v>6</v>
      </c>
      <c r="F13" s="27"/>
      <c r="G13" s="27"/>
      <c r="H13" s="27"/>
      <c r="I13" s="27"/>
      <c r="J13" s="27"/>
      <c r="K13" s="5">
        <f t="shared" si="1"/>
        <v>6</v>
      </c>
      <c r="AP13" s="78">
        <f t="shared" si="2"/>
        <v>0</v>
      </c>
      <c r="AQ13" s="75">
        <f t="shared" si="3"/>
        <v>0</v>
      </c>
      <c r="AR13" s="76">
        <f t="shared" si="4"/>
        <v>0</v>
      </c>
      <c r="AS13" s="78">
        <f t="shared" si="5"/>
        <v>0</v>
      </c>
      <c r="AT13" s="75">
        <f t="shared" si="6"/>
        <v>0</v>
      </c>
      <c r="AU13" s="76">
        <f t="shared" si="7"/>
        <v>0</v>
      </c>
      <c r="AV13" s="78">
        <f t="shared" si="8"/>
        <v>0</v>
      </c>
      <c r="AW13" s="75">
        <f t="shared" si="9"/>
        <v>0</v>
      </c>
      <c r="AX13" s="76">
        <f t="shared" si="10"/>
        <v>0</v>
      </c>
      <c r="AY13" s="78">
        <f t="shared" si="11"/>
        <v>0</v>
      </c>
      <c r="AZ13" s="75">
        <f t="shared" si="12"/>
        <v>0</v>
      </c>
      <c r="BA13" s="76">
        <f t="shared" si="13"/>
        <v>0</v>
      </c>
      <c r="BB13" s="78">
        <f t="shared" si="14"/>
        <v>0</v>
      </c>
      <c r="BC13" s="75">
        <f t="shared" si="15"/>
        <v>0</v>
      </c>
      <c r="BD13" s="76">
        <f t="shared" si="16"/>
        <v>0</v>
      </c>
      <c r="BE13" s="78">
        <f t="shared" si="17"/>
        <v>0</v>
      </c>
      <c r="BF13" s="75">
        <f t="shared" si="18"/>
        <v>0</v>
      </c>
      <c r="BG13" s="76">
        <f t="shared" si="19"/>
        <v>0</v>
      </c>
    </row>
    <row r="14" spans="2:11" ht="13.5" customHeight="1" thickBot="1">
      <c r="B14" s="93" t="s">
        <v>4</v>
      </c>
      <c r="C14" s="94"/>
      <c r="D14" s="94"/>
      <c r="E14" s="94"/>
      <c r="F14" s="94"/>
      <c r="G14" s="94"/>
      <c r="H14" s="94"/>
      <c r="I14" s="94"/>
      <c r="J14" s="94"/>
      <c r="K14" s="95"/>
    </row>
  </sheetData>
  <sheetProtection/>
  <mergeCells count="1">
    <mergeCell ref="B14:K1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landscape" paperSize="9" scale="67" r:id="rId3"/>
  <headerFooter alignWithMargins="0">
    <oddHeader>&amp;C&amp;"Arial,Fett"&amp;36SLOT - ANGELS 
Clubmeisterschaft 2012/2013</oddHeader>
  </headerFooter>
  <rowBreaks count="3" manualBreakCount="3">
    <brk id="15" max="15" man="1"/>
    <brk id="69" max="15" man="1"/>
    <brk id="123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19" sqref="C19"/>
    </sheetView>
  </sheetViews>
  <sheetFormatPr defaultColWidth="20.421875" defaultRowHeight="12.75"/>
  <cols>
    <col min="1" max="1" width="1.1484375" style="7" customWidth="1"/>
    <col min="2" max="2" width="13.57421875" style="7" bestFit="1" customWidth="1"/>
    <col min="3" max="3" width="40.57421875" style="15" bestFit="1" customWidth="1"/>
    <col min="4" max="4" width="8.57421875" style="29" bestFit="1" customWidth="1"/>
    <col min="5" max="6" width="8.57421875" style="7" bestFit="1" customWidth="1"/>
    <col min="7" max="7" width="12.00390625" style="7" bestFit="1" customWidth="1"/>
    <col min="8" max="8" width="18.57421875" style="7" bestFit="1" customWidth="1"/>
    <col min="9" max="9" width="16.57421875" style="0" bestFit="1" customWidth="1"/>
    <col min="10" max="10" width="16.00390625" style="7" bestFit="1" customWidth="1"/>
    <col min="11" max="11" width="20.28125" style="7" bestFit="1" customWidth="1"/>
    <col min="12" max="12" width="1.7109375" style="7" customWidth="1"/>
    <col min="13" max="13" width="21.140625" style="7" bestFit="1" customWidth="1"/>
    <col min="14" max="14" width="21.421875" style="0" bestFit="1" customWidth="1"/>
    <col min="15" max="15" width="13.421875" style="7" bestFit="1" customWidth="1"/>
    <col min="16" max="16" width="13.00390625" style="7" bestFit="1" customWidth="1"/>
    <col min="17" max="36" width="6.00390625" style="7" customWidth="1"/>
    <col min="37" max="16384" width="20.421875" style="7" customWidth="1"/>
  </cols>
  <sheetData>
    <row r="1" ht="21.75" customHeight="1" thickBot="1">
      <c r="C1" s="17"/>
    </row>
    <row r="2" spans="1:11" ht="67.5" customHeight="1" thickBot="1">
      <c r="A2" s="19"/>
      <c r="B2" s="96" t="s">
        <v>49</v>
      </c>
      <c r="C2" s="97"/>
      <c r="D2" s="97"/>
      <c r="E2" s="97"/>
      <c r="F2" s="97"/>
      <c r="G2" s="97"/>
      <c r="H2" s="97"/>
      <c r="I2" s="97"/>
      <c r="J2" s="97"/>
      <c r="K2" s="98"/>
    </row>
    <row r="3" ht="48" customHeight="1" thickBot="1"/>
    <row r="4" spans="2:11" s="36" customFormat="1" ht="27">
      <c r="B4" s="45" t="s">
        <v>0</v>
      </c>
      <c r="C4" s="46" t="s">
        <v>1</v>
      </c>
      <c r="D4" s="48" t="s">
        <v>26</v>
      </c>
      <c r="E4" s="48" t="s">
        <v>27</v>
      </c>
      <c r="F4" s="48" t="s">
        <v>28</v>
      </c>
      <c r="G4" s="48" t="s">
        <v>29</v>
      </c>
      <c r="H4" s="49" t="s">
        <v>5</v>
      </c>
      <c r="I4" s="47" t="s">
        <v>30</v>
      </c>
      <c r="J4" s="48" t="s">
        <v>24</v>
      </c>
      <c r="K4" s="50" t="s">
        <v>25</v>
      </c>
    </row>
    <row r="5" spans="2:11" s="34" customFormat="1" ht="25.5" customHeight="1">
      <c r="B5" s="51" t="s">
        <v>8</v>
      </c>
      <c r="C5" s="90" t="s">
        <v>10</v>
      </c>
      <c r="D5" s="52">
        <f>SUM('Tag &amp; Nacht 2013'!AP3+'Tag &amp; Nacht 2013'!AS3+'Tag &amp; Nacht 2013'!AV3+'Tag &amp; Nacht 2013'!AY3+'Tag &amp; Nacht 2013'!BB3+'Tag &amp; Nacht 2013'!BE3)</f>
        <v>1</v>
      </c>
      <c r="E5" s="52">
        <f>SUM('Tag &amp; Nacht 2013'!AQ3+'Tag &amp; Nacht 2013'!AT3+'Tag &amp; Nacht 2013'!AW3+'Tag &amp; Nacht 2013'!AZ3+'Tag &amp; Nacht 2013'!BC3+'Tag &amp; Nacht 2013'!BF3)</f>
        <v>0</v>
      </c>
      <c r="F5" s="52">
        <f>SUM('Tag &amp; Nacht 2013'!AR3+'Tag &amp; Nacht 2013'!AU3+'Tag &amp; Nacht 2013'!AX3+'Tag &amp; Nacht 2013'!BA3+'Tag &amp; Nacht 2013'!BD3+'Tag &amp; Nacht 2013'!BG3)</f>
        <v>0</v>
      </c>
      <c r="G5" s="52">
        <f>SUM(D5:F5)</f>
        <v>1</v>
      </c>
      <c r="H5" s="52">
        <f>SUM('Tag &amp; Nacht 2013'!K3)</f>
        <v>30</v>
      </c>
      <c r="I5" s="54">
        <f>SUM('Tag &amp; Nacht'!F5)</f>
        <v>183.25</v>
      </c>
      <c r="J5" s="56">
        <f>SUM('Tag &amp; Nacht'!H5)</f>
        <v>1</v>
      </c>
      <c r="K5" s="55">
        <f aca="true" t="shared" si="0" ref="K5:K15">SUM(I5/J5)</f>
        <v>183.25</v>
      </c>
    </row>
    <row r="6" spans="2:11" s="34" customFormat="1" ht="25.5" customHeight="1">
      <c r="B6" s="51" t="s">
        <v>14</v>
      </c>
      <c r="C6" s="90" t="s">
        <v>11</v>
      </c>
      <c r="D6" s="52">
        <f>SUM('Tag &amp; Nacht 2013'!AP4+'Tag &amp; Nacht 2013'!AS4+'Tag &amp; Nacht 2013'!AV4+'Tag &amp; Nacht 2013'!AY4+'Tag &amp; Nacht 2013'!BB4+'Tag &amp; Nacht 2013'!BE4)</f>
        <v>0</v>
      </c>
      <c r="E6" s="52">
        <f>SUM('Tag &amp; Nacht 2013'!AQ4+'Tag &amp; Nacht 2013'!AT4+'Tag &amp; Nacht 2013'!AW4+'Tag &amp; Nacht 2013'!AZ4+'Tag &amp; Nacht 2013'!BC4+'Tag &amp; Nacht 2013'!BF4)</f>
        <v>1</v>
      </c>
      <c r="F6" s="52">
        <f>SUM('Tag &amp; Nacht 2013'!AR4+'Tag &amp; Nacht 2013'!AU4+'Tag &amp; Nacht 2013'!AX4+'Tag &amp; Nacht 2013'!BA4+'Tag &amp; Nacht 2013'!BD4+'Tag &amp; Nacht 2013'!BG4)</f>
        <v>0</v>
      </c>
      <c r="G6" s="52">
        <f aca="true" t="shared" si="1" ref="G6:G15">SUM(D6:F6)</f>
        <v>1</v>
      </c>
      <c r="H6" s="52">
        <f>SUM('Tag &amp; Nacht 2013'!K4)</f>
        <v>25</v>
      </c>
      <c r="I6" s="54">
        <f>SUM('Tag &amp; Nacht'!F6)</f>
        <v>182.91</v>
      </c>
      <c r="J6" s="56">
        <f>SUM('Tag &amp; Nacht'!H6)</f>
        <v>1</v>
      </c>
      <c r="K6" s="55">
        <f t="shared" si="0"/>
        <v>182.91</v>
      </c>
    </row>
    <row r="7" spans="2:11" s="34" customFormat="1" ht="25.5" customHeight="1">
      <c r="B7" s="51" t="s">
        <v>15</v>
      </c>
      <c r="C7" s="90" t="s">
        <v>9</v>
      </c>
      <c r="D7" s="52">
        <f>SUM('Tag &amp; Nacht 2013'!AP5+'Tag &amp; Nacht 2013'!AS5+'Tag &amp; Nacht 2013'!AV5+'Tag &amp; Nacht 2013'!AY5+'Tag &amp; Nacht 2013'!BB5+'Tag &amp; Nacht 2013'!BE5)</f>
        <v>0</v>
      </c>
      <c r="E7" s="52">
        <f>SUM('Tag &amp; Nacht 2013'!AQ5+'Tag &amp; Nacht 2013'!AT5+'Tag &amp; Nacht 2013'!AW5+'Tag &amp; Nacht 2013'!AZ5+'Tag &amp; Nacht 2013'!BC5+'Tag &amp; Nacht 2013'!BF5)</f>
        <v>0</v>
      </c>
      <c r="F7" s="52">
        <f>SUM('Tag &amp; Nacht 2013'!AR5+'Tag &amp; Nacht 2013'!AU5+'Tag &amp; Nacht 2013'!AX5+'Tag &amp; Nacht 2013'!BA5+'Tag &amp; Nacht 2013'!BD5+'Tag &amp; Nacht 2013'!BG5)</f>
        <v>1</v>
      </c>
      <c r="G7" s="52">
        <f t="shared" si="1"/>
        <v>1</v>
      </c>
      <c r="H7" s="52">
        <f>SUM('Tag &amp; Nacht 2013'!K5)</f>
        <v>22</v>
      </c>
      <c r="I7" s="54">
        <f>SUM('Tag &amp; Nacht'!F7)</f>
        <v>182.02</v>
      </c>
      <c r="J7" s="56">
        <f>SUM('Tag &amp; Nacht'!H7)</f>
        <v>1</v>
      </c>
      <c r="K7" s="55">
        <f t="shared" si="0"/>
        <v>182.02</v>
      </c>
    </row>
    <row r="8" spans="2:11" s="34" customFormat="1" ht="25.5" customHeight="1">
      <c r="B8" s="51" t="s">
        <v>16</v>
      </c>
      <c r="C8" s="90" t="s">
        <v>12</v>
      </c>
      <c r="D8" s="52">
        <f>SUM('Tag &amp; Nacht 2013'!AP6+'Tag &amp; Nacht 2013'!AS6+'Tag &amp; Nacht 2013'!AV6+'Tag &amp; Nacht 2013'!AY6+'Tag &amp; Nacht 2013'!BB6+'Tag &amp; Nacht 2013'!BE6)</f>
        <v>0</v>
      </c>
      <c r="E8" s="52">
        <f>SUM('Tag &amp; Nacht 2013'!AQ6+'Tag &amp; Nacht 2013'!AT6+'Tag &amp; Nacht 2013'!AW6+'Tag &amp; Nacht 2013'!AZ6+'Tag &amp; Nacht 2013'!BC6+'Tag &amp; Nacht 2013'!BF6)</f>
        <v>0</v>
      </c>
      <c r="F8" s="52">
        <f>SUM('Tag &amp; Nacht 2013'!AR6+'Tag &amp; Nacht 2013'!AU6+'Tag &amp; Nacht 2013'!AX6+'Tag &amp; Nacht 2013'!BA6+'Tag &amp; Nacht 2013'!BD6+'Tag &amp; Nacht 2013'!BG6)</f>
        <v>0</v>
      </c>
      <c r="G8" s="52">
        <f t="shared" si="1"/>
        <v>0</v>
      </c>
      <c r="H8" s="52">
        <f>SUM('Tag &amp; Nacht 2013'!K6)</f>
        <v>20</v>
      </c>
      <c r="I8" s="54">
        <f>SUM('Tag &amp; Nacht'!F8)</f>
        <v>181.76</v>
      </c>
      <c r="J8" s="56">
        <f>SUM('Tag &amp; Nacht'!H8)</f>
        <v>1</v>
      </c>
      <c r="K8" s="55">
        <f t="shared" si="0"/>
        <v>181.76</v>
      </c>
    </row>
    <row r="9" spans="2:11" s="34" customFormat="1" ht="25.5" customHeight="1">
      <c r="B9" s="51" t="s">
        <v>17</v>
      </c>
      <c r="C9" s="91" t="s">
        <v>42</v>
      </c>
      <c r="D9" s="52">
        <f>SUM('Tag &amp; Nacht 2013'!AP7+'Tag &amp; Nacht 2013'!AS7+'Tag &amp; Nacht 2013'!AV7+'Tag &amp; Nacht 2013'!AY7+'Tag &amp; Nacht 2013'!BB7+'Tag &amp; Nacht 2013'!BE7)</f>
        <v>0</v>
      </c>
      <c r="E9" s="52">
        <f>SUM('Tag &amp; Nacht 2013'!AQ7+'Tag &amp; Nacht 2013'!AT7+'Tag &amp; Nacht 2013'!AW7+'Tag &amp; Nacht 2013'!AZ7+'Tag &amp; Nacht 2013'!BC7+'Tag &amp; Nacht 2013'!BF7)</f>
        <v>0</v>
      </c>
      <c r="F9" s="52">
        <f>SUM('Tag &amp; Nacht 2013'!AR7+'Tag &amp; Nacht 2013'!AU7+'Tag &amp; Nacht 2013'!AX7+'Tag &amp; Nacht 2013'!BA7+'Tag &amp; Nacht 2013'!BD7+'Tag &amp; Nacht 2013'!BG7)</f>
        <v>0</v>
      </c>
      <c r="G9" s="52">
        <f t="shared" si="1"/>
        <v>0</v>
      </c>
      <c r="H9" s="52">
        <f>SUM('Tag &amp; Nacht 2013'!K7)</f>
        <v>18</v>
      </c>
      <c r="I9" s="54">
        <f>SUM('Tag &amp; Nacht'!F9)</f>
        <v>180.51</v>
      </c>
      <c r="J9" s="56">
        <f>SUM('Tag &amp; Nacht'!H9)</f>
        <v>1</v>
      </c>
      <c r="K9" s="55">
        <f t="shared" si="0"/>
        <v>180.51</v>
      </c>
    </row>
    <row r="10" spans="2:11" s="34" customFormat="1" ht="25.5" customHeight="1">
      <c r="B10" s="51" t="s">
        <v>18</v>
      </c>
      <c r="C10" s="91" t="s">
        <v>43</v>
      </c>
      <c r="D10" s="52">
        <f>SUM('Tag &amp; Nacht 2013'!AP8+'Tag &amp; Nacht 2013'!AS8+'Tag &amp; Nacht 2013'!AV8+'Tag &amp; Nacht 2013'!AY8+'Tag &amp; Nacht 2013'!BB8+'Tag &amp; Nacht 2013'!BE8)</f>
        <v>0</v>
      </c>
      <c r="E10" s="52">
        <f>SUM('Tag &amp; Nacht 2013'!AQ8+'Tag &amp; Nacht 2013'!AT8+'Tag &amp; Nacht 2013'!AW8+'Tag &amp; Nacht 2013'!AZ8+'Tag &amp; Nacht 2013'!BC8+'Tag &amp; Nacht 2013'!BF8)</f>
        <v>0</v>
      </c>
      <c r="F10" s="52">
        <f>SUM('Tag &amp; Nacht 2013'!AR8+'Tag &amp; Nacht 2013'!AU8+'Tag &amp; Nacht 2013'!AX8+'Tag &amp; Nacht 2013'!BA8+'Tag &amp; Nacht 2013'!BD8+'Tag &amp; Nacht 2013'!BG8)</f>
        <v>0</v>
      </c>
      <c r="G10" s="52">
        <f t="shared" si="1"/>
        <v>0</v>
      </c>
      <c r="H10" s="52">
        <f>SUM('Tag &amp; Nacht 2013'!K8)</f>
        <v>16</v>
      </c>
      <c r="I10" s="54">
        <f>SUM('Tag &amp; Nacht'!F10)</f>
        <v>177.16</v>
      </c>
      <c r="J10" s="56">
        <f>SUM('Tag &amp; Nacht'!H10)</f>
        <v>1</v>
      </c>
      <c r="K10" s="55">
        <f t="shared" si="0"/>
        <v>177.16</v>
      </c>
    </row>
    <row r="11" spans="2:11" s="34" customFormat="1" ht="25.5" customHeight="1">
      <c r="B11" s="51" t="s">
        <v>19</v>
      </c>
      <c r="C11" s="91" t="s">
        <v>13</v>
      </c>
      <c r="D11" s="52">
        <f>SUM('Tag &amp; Nacht 2013'!AP9+'Tag &amp; Nacht 2013'!AS9+'Tag &amp; Nacht 2013'!AV9+'Tag &amp; Nacht 2013'!AY9+'Tag &amp; Nacht 2013'!BB9+'Tag &amp; Nacht 2013'!BE9)</f>
        <v>0</v>
      </c>
      <c r="E11" s="52">
        <f>SUM('Tag &amp; Nacht 2013'!AQ9+'Tag &amp; Nacht 2013'!AT9+'Tag &amp; Nacht 2013'!AW9+'Tag &amp; Nacht 2013'!AZ9+'Tag &amp; Nacht 2013'!BC9+'Tag &amp; Nacht 2013'!BF9)</f>
        <v>0</v>
      </c>
      <c r="F11" s="52">
        <f>SUM('Tag &amp; Nacht 2013'!AR9+'Tag &amp; Nacht 2013'!AU9+'Tag &amp; Nacht 2013'!AX9+'Tag &amp; Nacht 2013'!BA9+'Tag &amp; Nacht 2013'!BD9+'Tag &amp; Nacht 2013'!BG9)</f>
        <v>0</v>
      </c>
      <c r="G11" s="52">
        <f t="shared" si="1"/>
        <v>0</v>
      </c>
      <c r="H11" s="52">
        <f>SUM('Tag &amp; Nacht 2013'!K9)</f>
        <v>14</v>
      </c>
      <c r="I11" s="54">
        <f>SUM('Tag &amp; Nacht'!F11)</f>
        <v>176.72</v>
      </c>
      <c r="J11" s="56">
        <f>SUM('Tag &amp; Nacht'!H11)</f>
        <v>1</v>
      </c>
      <c r="K11" s="55">
        <f t="shared" si="0"/>
        <v>176.72</v>
      </c>
    </row>
    <row r="12" spans="2:11" s="34" customFormat="1" ht="25.5" customHeight="1">
      <c r="B12" s="51" t="s">
        <v>20</v>
      </c>
      <c r="C12" s="91" t="s">
        <v>44</v>
      </c>
      <c r="D12" s="52">
        <f>SUM('Tag &amp; Nacht 2013'!AP10+'Tag &amp; Nacht 2013'!AS10+'Tag &amp; Nacht 2013'!AV10+'Tag &amp; Nacht 2013'!AY10+'Tag &amp; Nacht 2013'!BB10+'Tag &amp; Nacht 2013'!BE10)</f>
        <v>0</v>
      </c>
      <c r="E12" s="52">
        <f>SUM('Tag &amp; Nacht 2013'!AQ10+'Tag &amp; Nacht 2013'!AT10+'Tag &amp; Nacht 2013'!AW10+'Tag &amp; Nacht 2013'!AZ10+'Tag &amp; Nacht 2013'!BC10+'Tag &amp; Nacht 2013'!BF10)</f>
        <v>0</v>
      </c>
      <c r="F12" s="52">
        <f>SUM('Tag &amp; Nacht 2013'!AR10+'Tag &amp; Nacht 2013'!AU10+'Tag &amp; Nacht 2013'!AX10+'Tag &amp; Nacht 2013'!BA10+'Tag &amp; Nacht 2013'!BD10+'Tag &amp; Nacht 2013'!BG10)</f>
        <v>0</v>
      </c>
      <c r="G12" s="52">
        <f t="shared" si="1"/>
        <v>0</v>
      </c>
      <c r="H12" s="52">
        <f>SUM('Tag &amp; Nacht 2013'!K10)</f>
        <v>12</v>
      </c>
      <c r="I12" s="54">
        <f>SUM('Tag &amp; Nacht'!F12)</f>
        <v>175.51</v>
      </c>
      <c r="J12" s="56">
        <f>SUM('Tag &amp; Nacht'!H12)</f>
        <v>1</v>
      </c>
      <c r="K12" s="55">
        <f t="shared" si="0"/>
        <v>175.51</v>
      </c>
    </row>
    <row r="13" spans="2:11" s="34" customFormat="1" ht="25.5" customHeight="1">
      <c r="B13" s="51" t="s">
        <v>21</v>
      </c>
      <c r="C13" s="90" t="s">
        <v>3</v>
      </c>
      <c r="D13" s="52">
        <f>SUM('Tag &amp; Nacht 2013'!AP11+'Tag &amp; Nacht 2013'!AS11+'Tag &amp; Nacht 2013'!AV11+'Tag &amp; Nacht 2013'!AY11+'Tag &amp; Nacht 2013'!BB11+'Tag &amp; Nacht 2013'!BE11)</f>
        <v>0</v>
      </c>
      <c r="E13" s="52">
        <f>SUM('Tag &amp; Nacht 2013'!AQ11+'Tag &amp; Nacht 2013'!AT11+'Tag &amp; Nacht 2013'!AW11+'Tag &amp; Nacht 2013'!AZ11+'Tag &amp; Nacht 2013'!BC11+'Tag &amp; Nacht 2013'!BF11)</f>
        <v>0</v>
      </c>
      <c r="F13" s="52">
        <f>SUM('Tag &amp; Nacht 2013'!AR11+'Tag &amp; Nacht 2013'!AU11+'Tag &amp; Nacht 2013'!AX11+'Tag &amp; Nacht 2013'!BA11+'Tag &amp; Nacht 2013'!BD11+'Tag &amp; Nacht 2013'!BG11)</f>
        <v>0</v>
      </c>
      <c r="G13" s="52">
        <f t="shared" si="1"/>
        <v>0</v>
      </c>
      <c r="H13" s="52">
        <f>SUM('Tag &amp; Nacht 2013'!K11)</f>
        <v>10</v>
      </c>
      <c r="I13" s="54">
        <f>SUM('Tag &amp; Nacht'!F13)</f>
        <v>168.11</v>
      </c>
      <c r="J13" s="56">
        <f>SUM('Tag &amp; Nacht'!H13)</f>
        <v>1</v>
      </c>
      <c r="K13" s="55">
        <f t="shared" si="0"/>
        <v>168.11</v>
      </c>
    </row>
    <row r="14" spans="2:11" s="34" customFormat="1" ht="25.5" customHeight="1">
      <c r="B14" s="51" t="s">
        <v>22</v>
      </c>
      <c r="C14" s="91" t="s">
        <v>45</v>
      </c>
      <c r="D14" s="52">
        <f>SUM('Tag &amp; Nacht 2013'!AP12+'Tag &amp; Nacht 2013'!AS12+'Tag &amp; Nacht 2013'!AV12+'Tag &amp; Nacht 2013'!AY12+'Tag &amp; Nacht 2013'!BB12+'Tag &amp; Nacht 2013'!BE12)</f>
        <v>0</v>
      </c>
      <c r="E14" s="52">
        <f>SUM('Tag &amp; Nacht 2013'!AQ12+'Tag &amp; Nacht 2013'!AT12+'Tag &amp; Nacht 2013'!AW12+'Tag &amp; Nacht 2013'!AZ12+'Tag &amp; Nacht 2013'!BC12+'Tag &amp; Nacht 2013'!BF12)</f>
        <v>0</v>
      </c>
      <c r="F14" s="52">
        <f>SUM('Tag &amp; Nacht 2013'!AR12+'Tag &amp; Nacht 2013'!AU12+'Tag &amp; Nacht 2013'!AX12+'Tag &amp; Nacht 2013'!BA12+'Tag &amp; Nacht 2013'!BD12+'Tag &amp; Nacht 2013'!BG12)</f>
        <v>0</v>
      </c>
      <c r="G14" s="52">
        <f t="shared" si="1"/>
        <v>0</v>
      </c>
      <c r="H14" s="52">
        <f>SUM('Tag &amp; Nacht 2013'!K12)</f>
        <v>8</v>
      </c>
      <c r="I14" s="54">
        <f>SUM('Tag &amp; Nacht'!F14)</f>
        <v>167.06</v>
      </c>
      <c r="J14" s="56">
        <f>SUM('Tag &amp; Nacht'!H14)</f>
        <v>1</v>
      </c>
      <c r="K14" s="55">
        <f t="shared" si="0"/>
        <v>167.06</v>
      </c>
    </row>
    <row r="15" spans="2:11" s="34" customFormat="1" ht="25.5" customHeight="1" thickBot="1">
      <c r="B15" s="53" t="s">
        <v>23</v>
      </c>
      <c r="C15" s="92" t="s">
        <v>46</v>
      </c>
      <c r="D15" s="81">
        <f>SUM('Tag &amp; Nacht 2013'!AP13+'Tag &amp; Nacht 2013'!AS13+'Tag &amp; Nacht 2013'!AV13+'Tag &amp; Nacht 2013'!AY13+'Tag &amp; Nacht 2013'!BB13+'Tag &amp; Nacht 2013'!BE13)</f>
        <v>0</v>
      </c>
      <c r="E15" s="81">
        <f>SUM('Tag &amp; Nacht 2013'!AQ13+'Tag &amp; Nacht 2013'!AT13+'Tag &amp; Nacht 2013'!AW13+'Tag &amp; Nacht 2013'!AZ13+'Tag &amp; Nacht 2013'!BC13+'Tag &amp; Nacht 2013'!BF13)</f>
        <v>0</v>
      </c>
      <c r="F15" s="81">
        <f>SUM('Tag &amp; Nacht 2013'!AR13+'Tag &amp; Nacht 2013'!AU13+'Tag &amp; Nacht 2013'!AX13+'Tag &amp; Nacht 2013'!BA13+'Tag &amp; Nacht 2013'!BD13+'Tag &amp; Nacht 2013'!BG13)</f>
        <v>0</v>
      </c>
      <c r="G15" s="81">
        <f t="shared" si="1"/>
        <v>0</v>
      </c>
      <c r="H15" s="81">
        <f>SUM('Tag &amp; Nacht 2013'!K13)</f>
        <v>6</v>
      </c>
      <c r="I15" s="82">
        <f>SUM('Tag &amp; Nacht'!F15)</f>
        <v>155.64</v>
      </c>
      <c r="J15" s="83">
        <f>SUM('Tag &amp; Nacht'!H15)</f>
        <v>1</v>
      </c>
      <c r="K15" s="84">
        <f t="shared" si="0"/>
        <v>155.64</v>
      </c>
    </row>
    <row r="16" ht="27" thickBot="1">
      <c r="D16" s="7"/>
    </row>
    <row r="17" spans="4:10" ht="27" thickBot="1">
      <c r="D17" s="100">
        <v>41362</v>
      </c>
      <c r="E17" s="101"/>
      <c r="F17" s="101"/>
      <c r="G17" s="99" t="s">
        <v>11</v>
      </c>
      <c r="H17" s="99"/>
      <c r="I17" s="88">
        <v>15.221</v>
      </c>
      <c r="J17" s="89" t="s">
        <v>48</v>
      </c>
    </row>
    <row r="18" ht="26.25">
      <c r="D18" s="7"/>
    </row>
    <row r="19" ht="26.25">
      <c r="D19" s="7"/>
    </row>
    <row r="20" ht="26.25">
      <c r="D20" s="7"/>
    </row>
    <row r="21" ht="26.25">
      <c r="D21" s="7"/>
    </row>
    <row r="22" ht="26.25">
      <c r="D22" s="7"/>
    </row>
    <row r="23" ht="26.25">
      <c r="D23" s="7"/>
    </row>
    <row r="24" ht="26.25">
      <c r="D24" s="7"/>
    </row>
    <row r="25" ht="26.25">
      <c r="D25" s="7"/>
    </row>
    <row r="26" ht="26.25">
      <c r="D26" s="7"/>
    </row>
    <row r="27" ht="26.25">
      <c r="D27" s="7"/>
    </row>
    <row r="28" ht="26.25">
      <c r="D28" s="7"/>
    </row>
    <row r="29" spans="3:4" ht="26.25">
      <c r="C29" s="7"/>
      <c r="D29" s="7"/>
    </row>
    <row r="30" spans="3:4" ht="26.25">
      <c r="C30" s="7"/>
      <c r="D30" s="7"/>
    </row>
    <row r="31" spans="3:4" ht="26.25">
      <c r="C31" s="7"/>
      <c r="D31" s="7"/>
    </row>
    <row r="32" spans="3:4" ht="26.25">
      <c r="C32" s="7"/>
      <c r="D32" s="7"/>
    </row>
    <row r="33" spans="3:4" ht="26.25">
      <c r="C33" s="7"/>
      <c r="D33" s="7"/>
    </row>
    <row r="34" spans="3:4" ht="26.25">
      <c r="C34" s="7"/>
      <c r="D34" s="7"/>
    </row>
    <row r="35" spans="3:4" ht="26.25">
      <c r="C35" s="7"/>
      <c r="D35" s="7"/>
    </row>
    <row r="36" spans="3:4" ht="26.25">
      <c r="C36" s="7"/>
      <c r="D36" s="7"/>
    </row>
    <row r="37" spans="3:4" ht="26.25">
      <c r="C37" s="7"/>
      <c r="D37" s="7"/>
    </row>
  </sheetData>
  <sheetProtection/>
  <mergeCells count="3">
    <mergeCell ref="B2:K2"/>
    <mergeCell ref="G17:H17"/>
    <mergeCell ref="D17:F17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DF73F"/>
  </sheetPr>
  <dimension ref="A1:H37"/>
  <sheetViews>
    <sheetView zoomScalePageLayoutView="0" workbookViewId="0" topLeftCell="A1">
      <selection activeCell="D19" sqref="D19"/>
    </sheetView>
  </sheetViews>
  <sheetFormatPr defaultColWidth="20.421875" defaultRowHeight="12.75"/>
  <cols>
    <col min="1" max="1" width="1.1484375" style="7" customWidth="1"/>
    <col min="2" max="2" width="13.57421875" style="7" bestFit="1" customWidth="1"/>
    <col min="3" max="3" width="36.00390625" style="15" bestFit="1" customWidth="1"/>
    <col min="4" max="4" width="18.7109375" style="29" customWidth="1"/>
    <col min="5" max="6" width="18.7109375" style="7" customWidth="1"/>
    <col min="7" max="7" width="19.421875" style="7" bestFit="1" customWidth="1"/>
    <col min="8" max="8" width="20.421875" style="7" customWidth="1"/>
    <col min="9" max="9" width="1.28515625" style="7" customWidth="1"/>
    <col min="10" max="16384" width="20.421875" style="7" customWidth="1"/>
  </cols>
  <sheetData>
    <row r="1" ht="21.75" customHeight="1" thickBot="1">
      <c r="C1" s="17"/>
    </row>
    <row r="2" spans="1:8" ht="67.5" customHeight="1" thickBot="1">
      <c r="A2" s="19"/>
      <c r="B2" s="102" t="s">
        <v>49</v>
      </c>
      <c r="C2" s="103"/>
      <c r="D2" s="103"/>
      <c r="E2" s="103"/>
      <c r="F2" s="103"/>
      <c r="G2" s="103"/>
      <c r="H2" s="104"/>
    </row>
    <row r="3" ht="48" customHeight="1" thickBot="1"/>
    <row r="4" spans="2:8" s="36" customFormat="1" ht="27">
      <c r="B4" s="31" t="s">
        <v>0</v>
      </c>
      <c r="C4" s="32" t="s">
        <v>1</v>
      </c>
      <c r="D4" s="9" t="s">
        <v>52</v>
      </c>
      <c r="E4" s="9" t="s">
        <v>53</v>
      </c>
      <c r="F4" s="9" t="s">
        <v>7</v>
      </c>
      <c r="G4" s="49" t="s">
        <v>5</v>
      </c>
      <c r="H4" s="50" t="s">
        <v>24</v>
      </c>
    </row>
    <row r="5" spans="2:8" s="34" customFormat="1" ht="25.5" customHeight="1">
      <c r="B5" s="11" t="s">
        <v>8</v>
      </c>
      <c r="C5" s="58" t="s">
        <v>10</v>
      </c>
      <c r="D5" s="65">
        <f>SUM('29.03.2013'!D6+2!D6+3!D6+4!D6+5!D6+6!D6)</f>
        <v>91.39</v>
      </c>
      <c r="E5" s="65">
        <f>SUM('29.03.2013'!E6+2!E6+3!E6+4!E6+5!E6+6!E6)</f>
        <v>91.86</v>
      </c>
      <c r="F5" s="87">
        <f>SUM('29.03.2013'!F6+2!F6+3!F6+4!F6+5!F6+6!F6)</f>
        <v>183.25</v>
      </c>
      <c r="G5" s="66">
        <f>SUM('29.03.2013'!G6+2!G6+3!G6+4!G6+5!G6+6!G6)</f>
        <v>30</v>
      </c>
      <c r="H5" s="67">
        <f>SUM('29.03.2013'!I6+2!I6+3!I6+4!I6+5!I6+6!I6)</f>
        <v>1</v>
      </c>
    </row>
    <row r="6" spans="2:8" s="34" customFormat="1" ht="25.5" customHeight="1">
      <c r="B6" s="11" t="s">
        <v>14</v>
      </c>
      <c r="C6" s="58" t="s">
        <v>11</v>
      </c>
      <c r="D6" s="65">
        <f>SUM('29.03.2013'!D7+2!D7+3!D7+4!D7+5!D7+6!D7)</f>
        <v>90.54</v>
      </c>
      <c r="E6" s="87">
        <f>SUM('29.03.2013'!E7+2!E7+3!E7+4!E7+5!E7+6!E7)</f>
        <v>92.36999999999999</v>
      </c>
      <c r="F6" s="65">
        <f>SUM('29.03.2013'!F7+2!F7+3!F7+4!F7+5!F7+6!F7)</f>
        <v>182.91</v>
      </c>
      <c r="G6" s="66">
        <f>SUM('29.03.2013'!G7+2!G7+3!G7+4!G7+5!G7+6!G7)</f>
        <v>25</v>
      </c>
      <c r="H6" s="67">
        <f>SUM('29.03.2013'!I7+2!I7+3!I7+4!I7+5!I7+6!I7)</f>
        <v>1</v>
      </c>
    </row>
    <row r="7" spans="2:8" s="34" customFormat="1" ht="25.5" customHeight="1">
      <c r="B7" s="11" t="s">
        <v>15</v>
      </c>
      <c r="C7" s="58" t="s">
        <v>9</v>
      </c>
      <c r="D7" s="87">
        <f>SUM('29.03.2013'!D8+2!D8+3!D8+4!D8+5!D8+6!D8)</f>
        <v>91.47</v>
      </c>
      <c r="E7" s="65">
        <f>SUM('29.03.2013'!E8+2!E8+3!E8+4!E8+5!E8+6!E8)</f>
        <v>90.55000000000001</v>
      </c>
      <c r="F7" s="65">
        <f>SUM('29.03.2013'!F8+2!F8+3!F8+4!F8+5!F8+6!F8)</f>
        <v>182.02</v>
      </c>
      <c r="G7" s="66">
        <f>SUM('29.03.2013'!G8+2!G8+3!G8+4!G8+5!G8+6!G8)</f>
        <v>22</v>
      </c>
      <c r="H7" s="67">
        <f>SUM('29.03.2013'!I8+2!I8+3!I8+4!I8+5!I8+6!I8)</f>
        <v>1</v>
      </c>
    </row>
    <row r="8" spans="2:8" s="34" customFormat="1" ht="25.5" customHeight="1">
      <c r="B8" s="11" t="s">
        <v>16</v>
      </c>
      <c r="C8" s="58" t="s">
        <v>12</v>
      </c>
      <c r="D8" s="65">
        <f>SUM('29.03.2013'!D9+2!D9+3!D9+4!D9+5!D9+6!D9)</f>
        <v>91.19</v>
      </c>
      <c r="E8" s="65">
        <f>SUM('29.03.2013'!E9+2!E9+3!E9+4!E9+5!E9+6!E9)</f>
        <v>90.57</v>
      </c>
      <c r="F8" s="65">
        <f>SUM('29.03.2013'!F9+2!F9+3!F9+4!F9+5!F9+6!F9)</f>
        <v>181.76</v>
      </c>
      <c r="G8" s="66">
        <f>SUM('29.03.2013'!G9+2!G9+3!G9+4!G9+5!G9+6!G9)</f>
        <v>20</v>
      </c>
      <c r="H8" s="67">
        <f>SUM('29.03.2013'!I9+2!I9+3!I9+4!I9+5!I9+6!I9)</f>
        <v>1</v>
      </c>
    </row>
    <row r="9" spans="2:8" s="34" customFormat="1" ht="25.5" customHeight="1">
      <c r="B9" s="11" t="s">
        <v>17</v>
      </c>
      <c r="C9" s="59" t="s">
        <v>42</v>
      </c>
      <c r="D9" s="65">
        <f>SUM('29.03.2013'!D10+2!D10+3!D10+4!D10+5!D10+6!D10)</f>
        <v>91.1</v>
      </c>
      <c r="E9" s="65">
        <f>SUM('29.03.2013'!E10+2!E10+3!E10+4!E10+5!E10+6!E10)</f>
        <v>89.41</v>
      </c>
      <c r="F9" s="65">
        <f>SUM('29.03.2013'!F10+2!F10+3!F10+4!F10+5!F10+6!F10)</f>
        <v>180.51</v>
      </c>
      <c r="G9" s="66">
        <f>SUM('29.03.2013'!G10+2!G10+3!G10+4!G10+5!G10+6!G10)</f>
        <v>18</v>
      </c>
      <c r="H9" s="67">
        <f>SUM('29.03.2013'!I10+2!I10+3!I10+4!I10+5!I10+6!I10)</f>
        <v>1</v>
      </c>
    </row>
    <row r="10" spans="2:8" s="34" customFormat="1" ht="25.5" customHeight="1">
      <c r="B10" s="11" t="s">
        <v>18</v>
      </c>
      <c r="C10" s="59" t="s">
        <v>43</v>
      </c>
      <c r="D10" s="65">
        <f>SUM('29.03.2013'!D11+2!D11+3!D11+4!D11+5!D11+6!D11)</f>
        <v>88.92</v>
      </c>
      <c r="E10" s="65">
        <f>SUM('29.03.2013'!E11+2!E11+3!E11+4!E11+5!E11+6!E11)</f>
        <v>88.24</v>
      </c>
      <c r="F10" s="65">
        <f>SUM('29.03.2013'!F11+2!F11+3!F11+4!F11+5!F11+6!F11)</f>
        <v>177.16</v>
      </c>
      <c r="G10" s="66">
        <f>SUM('29.03.2013'!G11+2!G11+3!G11+4!G11+5!G11+6!G11)</f>
        <v>16</v>
      </c>
      <c r="H10" s="67">
        <f>SUM('29.03.2013'!I11+2!I11+3!I11+4!I11+5!I11+6!I11)</f>
        <v>1</v>
      </c>
    </row>
    <row r="11" spans="2:8" s="34" customFormat="1" ht="25.5" customHeight="1">
      <c r="B11" s="11" t="s">
        <v>19</v>
      </c>
      <c r="C11" s="59" t="s">
        <v>13</v>
      </c>
      <c r="D11" s="65">
        <f>SUM('29.03.2013'!D12+2!D12+3!D12+4!D12+5!D12+6!D12)</f>
        <v>87.22</v>
      </c>
      <c r="E11" s="65">
        <f>SUM('29.03.2013'!E12+2!E12+3!E12+4!E12+5!E12+6!E12)</f>
        <v>89.5</v>
      </c>
      <c r="F11" s="65">
        <f>SUM('29.03.2013'!F12+2!F12+3!F12+4!F12+5!F12+6!F12)</f>
        <v>176.72</v>
      </c>
      <c r="G11" s="66">
        <f>SUM('29.03.2013'!G12+2!G12+3!G12+4!G12+5!G12+6!G12)</f>
        <v>14</v>
      </c>
      <c r="H11" s="67">
        <f>SUM('29.03.2013'!I12+2!I12+3!I12+4!I12+5!I12+6!I12)</f>
        <v>1</v>
      </c>
    </row>
    <row r="12" spans="2:8" s="34" customFormat="1" ht="25.5" customHeight="1">
      <c r="B12" s="11" t="s">
        <v>20</v>
      </c>
      <c r="C12" s="59" t="s">
        <v>44</v>
      </c>
      <c r="D12" s="65">
        <f>SUM('29.03.2013'!D13+2!D13+3!D13+4!D13+5!D13+6!D13)</f>
        <v>89.96</v>
      </c>
      <c r="E12" s="65">
        <f>SUM('29.03.2013'!E13+2!E13+3!E13+4!E13+5!E13+6!E13)</f>
        <v>85.55</v>
      </c>
      <c r="F12" s="65">
        <f>SUM('29.03.2013'!F13+2!F13+3!F13+4!F13+5!F13+6!F13)</f>
        <v>175.51</v>
      </c>
      <c r="G12" s="66">
        <f>SUM('29.03.2013'!G13+2!G13+3!G13+4!G13+5!G13+6!G13)</f>
        <v>12</v>
      </c>
      <c r="H12" s="67">
        <f>SUM('29.03.2013'!I13+2!I13+3!I13+4!I13+5!I13+6!I13)</f>
        <v>1</v>
      </c>
    </row>
    <row r="13" spans="2:8" s="34" customFormat="1" ht="25.5" customHeight="1">
      <c r="B13" s="11" t="s">
        <v>21</v>
      </c>
      <c r="C13" s="58" t="s">
        <v>3</v>
      </c>
      <c r="D13" s="65">
        <f>SUM('29.03.2013'!D14+2!D14+3!D14+4!D14+5!D14+6!D14)</f>
        <v>84.87</v>
      </c>
      <c r="E13" s="65">
        <f>SUM('29.03.2013'!E14+2!E14+3!E14+4!E14+5!E14+6!E14)</f>
        <v>83.24000000000001</v>
      </c>
      <c r="F13" s="65">
        <f>SUM('29.03.2013'!F14+2!F14+3!F14+4!F14+5!F14+6!F14)</f>
        <v>168.11</v>
      </c>
      <c r="G13" s="66">
        <f>SUM('29.03.2013'!G14+2!G14+3!G14+4!G14+5!G14+6!G14)</f>
        <v>10</v>
      </c>
      <c r="H13" s="67">
        <f>SUM('29.03.2013'!I14+2!I14+3!I14+4!I14+5!I14+6!I14)</f>
        <v>1</v>
      </c>
    </row>
    <row r="14" spans="2:8" s="34" customFormat="1" ht="25.5" customHeight="1">
      <c r="B14" s="11" t="s">
        <v>22</v>
      </c>
      <c r="C14" s="59" t="s">
        <v>45</v>
      </c>
      <c r="D14" s="65">
        <f>SUM('29.03.2013'!D15+2!D15+3!D15+4!D15+5!D15+6!D15)</f>
        <v>84.06</v>
      </c>
      <c r="E14" s="65">
        <f>SUM('29.03.2013'!E15+2!E15+3!E15+4!E15+5!E15+6!E15)</f>
        <v>83</v>
      </c>
      <c r="F14" s="65">
        <f>SUM('29.03.2013'!F15+2!F15+3!F15+4!F15+5!F15+6!F15)</f>
        <v>167.06</v>
      </c>
      <c r="G14" s="66">
        <f>SUM('29.03.2013'!G15+2!G15+3!G15+4!G15+5!G15+6!G15)</f>
        <v>8</v>
      </c>
      <c r="H14" s="67">
        <f>SUM('29.03.2013'!I15+2!I15+3!I15+4!I15+5!I15+6!I15)</f>
        <v>1</v>
      </c>
    </row>
    <row r="15" spans="2:8" s="34" customFormat="1" ht="25.5" customHeight="1" thickBot="1">
      <c r="B15" s="41" t="s">
        <v>23</v>
      </c>
      <c r="C15" s="60" t="s">
        <v>46</v>
      </c>
      <c r="D15" s="68">
        <f>SUM('29.03.2013'!D16+2!D16+3!D16+4!D16+5!D16+6!D16)</f>
        <v>80.04</v>
      </c>
      <c r="E15" s="68">
        <f>SUM('29.03.2013'!E16+2!E16+3!E16+4!E16+5!E16+6!E16)</f>
        <v>75.59999999999998</v>
      </c>
      <c r="F15" s="68">
        <f>SUM('29.03.2013'!F16+2!F16+3!F16+4!F16+5!F16+6!F16)</f>
        <v>155.64</v>
      </c>
      <c r="G15" s="69">
        <f>SUM('29.03.2013'!G16+2!G16+3!G16+4!G16+5!G16+6!G16)</f>
        <v>6</v>
      </c>
      <c r="H15" s="70">
        <f>SUM('29.03.2013'!I16+2!I16+3!I16+4!I16+5!I16+6!I16)</f>
        <v>1</v>
      </c>
    </row>
    <row r="16" ht="26.25">
      <c r="D16" s="7"/>
    </row>
    <row r="17" ht="26.25">
      <c r="D17" s="7"/>
    </row>
    <row r="18" ht="26.25">
      <c r="D18" s="7"/>
    </row>
    <row r="19" ht="26.25">
      <c r="D19" s="7"/>
    </row>
    <row r="20" ht="26.25">
      <c r="D20" s="7"/>
    </row>
    <row r="21" ht="26.25">
      <c r="D21" s="7"/>
    </row>
    <row r="22" ht="26.25">
      <c r="D22" s="7"/>
    </row>
    <row r="23" ht="26.25">
      <c r="D23" s="7"/>
    </row>
    <row r="24" ht="26.25">
      <c r="D24" s="7"/>
    </row>
    <row r="25" ht="26.25">
      <c r="D25" s="7"/>
    </row>
    <row r="26" ht="26.25">
      <c r="D26" s="7"/>
    </row>
    <row r="27" ht="26.25">
      <c r="D27" s="7"/>
    </row>
    <row r="28" ht="26.25">
      <c r="D28" s="7"/>
    </row>
    <row r="29" spans="3:4" ht="26.25">
      <c r="C29" s="7"/>
      <c r="D29" s="7"/>
    </row>
    <row r="30" spans="3:4" ht="26.25">
      <c r="C30" s="7"/>
      <c r="D30" s="7"/>
    </row>
    <row r="31" spans="3:4" ht="26.25">
      <c r="C31" s="7"/>
      <c r="D31" s="7"/>
    </row>
    <row r="32" spans="3:4" ht="26.25">
      <c r="C32" s="7"/>
      <c r="D32" s="7"/>
    </row>
    <row r="33" spans="3:4" ht="26.25">
      <c r="C33" s="7"/>
      <c r="D33" s="7"/>
    </row>
    <row r="34" spans="3:4" ht="26.25">
      <c r="C34" s="7"/>
      <c r="D34" s="7"/>
    </row>
    <row r="35" spans="3:4" ht="26.25">
      <c r="C35" s="7"/>
      <c r="D35" s="7"/>
    </row>
    <row r="36" spans="3:4" ht="26.25">
      <c r="C36" s="7"/>
      <c r="D36" s="7"/>
    </row>
    <row r="37" spans="3:4" ht="26.25">
      <c r="C37" s="7"/>
      <c r="D37" s="7"/>
    </row>
  </sheetData>
  <sheetProtection/>
  <mergeCells count="1">
    <mergeCell ref="B2:H2"/>
  </mergeCells>
  <printOptions/>
  <pageMargins left="0.787401575" right="0.787401575" top="0.984251969" bottom="0.984251969" header="0.4921259845" footer="0.4921259845"/>
  <pageSetup horizontalDpi="300" verticalDpi="300" orientation="portrait" paperSize="9" scale="5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DF73F"/>
  </sheetPr>
  <dimension ref="A1:K99"/>
  <sheetViews>
    <sheetView zoomScale="108" zoomScaleNormal="108" zoomScalePageLayoutView="0" workbookViewId="0" topLeftCell="A1">
      <selection activeCell="C6" sqref="C6:C16"/>
    </sheetView>
  </sheetViews>
  <sheetFormatPr defaultColWidth="20.421875" defaultRowHeight="12.75"/>
  <cols>
    <col min="1" max="1" width="1.1484375" style="7" customWidth="1"/>
    <col min="2" max="2" width="10.421875" style="7" customWidth="1"/>
    <col min="3" max="3" width="35.28125" style="15" customWidth="1"/>
    <col min="4" max="4" width="13.57421875" style="7" customWidth="1"/>
    <col min="5" max="5" width="13.57421875" style="15" customWidth="1"/>
    <col min="6" max="6" width="14.8515625" style="7" customWidth="1"/>
    <col min="7" max="7" width="15.140625" style="29" customWidth="1"/>
    <col min="8" max="8" width="0.85546875" style="7" customWidth="1"/>
    <col min="9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6384" width="20.421875" style="7" customWidth="1"/>
  </cols>
  <sheetData>
    <row r="1" spans="1:7" ht="50.25" customHeight="1">
      <c r="A1" s="16"/>
      <c r="B1" s="105" t="s">
        <v>6</v>
      </c>
      <c r="C1" s="106"/>
      <c r="D1" s="106"/>
      <c r="E1" s="106"/>
      <c r="F1" s="106"/>
      <c r="G1" s="106"/>
    </row>
    <row r="2" spans="3:6" ht="33.75" customHeight="1" thickBot="1">
      <c r="C2" s="17"/>
      <c r="D2" s="71"/>
      <c r="E2" s="18"/>
      <c r="F2" s="17"/>
    </row>
    <row r="3" spans="1:7" ht="67.5" customHeight="1" thickBot="1">
      <c r="A3" s="19"/>
      <c r="B3" s="102" t="s">
        <v>50</v>
      </c>
      <c r="C3" s="103"/>
      <c r="D3" s="103"/>
      <c r="E3" s="103"/>
      <c r="F3" s="103"/>
      <c r="G3" s="104"/>
    </row>
    <row r="4" ht="27" customHeight="1" thickBot="1"/>
    <row r="5" spans="2:7" s="33" customFormat="1" ht="26.25" customHeight="1">
      <c r="B5" s="8" t="s">
        <v>0</v>
      </c>
      <c r="C5" s="9" t="s">
        <v>1</v>
      </c>
      <c r="D5" s="9" t="s">
        <v>52</v>
      </c>
      <c r="E5" s="9" t="s">
        <v>53</v>
      </c>
      <c r="F5" s="9" t="s">
        <v>7</v>
      </c>
      <c r="G5" s="30" t="s">
        <v>5</v>
      </c>
    </row>
    <row r="6" spans="2:10" s="34" customFormat="1" ht="25.5" customHeight="1">
      <c r="B6" s="11" t="s">
        <v>8</v>
      </c>
      <c r="C6" s="58" t="s">
        <v>10</v>
      </c>
      <c r="D6" s="12">
        <v>91.39</v>
      </c>
      <c r="E6" s="12">
        <f aca="true" t="shared" si="0" ref="E6:E16">F6-D6</f>
        <v>91.86</v>
      </c>
      <c r="F6" s="86">
        <v>183.25</v>
      </c>
      <c r="G6" s="14">
        <f>'Tag &amp; Nacht 2013'!E3</f>
        <v>30</v>
      </c>
      <c r="I6" s="74">
        <f aca="true" t="shared" si="1" ref="I6:I16">IF(G6=0,0,1)</f>
        <v>1</v>
      </c>
      <c r="J6" s="37"/>
    </row>
    <row r="7" spans="2:11" s="34" customFormat="1" ht="25.5" customHeight="1">
      <c r="B7" s="11" t="s">
        <v>14</v>
      </c>
      <c r="C7" s="58" t="s">
        <v>11</v>
      </c>
      <c r="D7" s="12">
        <v>90.54</v>
      </c>
      <c r="E7" s="85">
        <f t="shared" si="0"/>
        <v>92.36999999999999</v>
      </c>
      <c r="F7" s="13">
        <v>182.91</v>
      </c>
      <c r="G7" s="14">
        <f>'Tag &amp; Nacht 2013'!E4</f>
        <v>25</v>
      </c>
      <c r="I7" s="74">
        <f t="shared" si="1"/>
        <v>1</v>
      </c>
      <c r="J7" s="35"/>
      <c r="K7" s="35"/>
    </row>
    <row r="8" spans="2:11" s="34" customFormat="1" ht="25.5" customHeight="1">
      <c r="B8" s="11" t="s">
        <v>15</v>
      </c>
      <c r="C8" s="58" t="s">
        <v>9</v>
      </c>
      <c r="D8" s="85">
        <v>91.47</v>
      </c>
      <c r="E8" s="12">
        <f t="shared" si="0"/>
        <v>90.55000000000001</v>
      </c>
      <c r="F8" s="13">
        <v>182.02</v>
      </c>
      <c r="G8" s="14">
        <f>'Tag &amp; Nacht 2013'!E5</f>
        <v>22</v>
      </c>
      <c r="I8" s="74">
        <f t="shared" si="1"/>
        <v>1</v>
      </c>
      <c r="J8" s="35"/>
      <c r="K8" s="35"/>
    </row>
    <row r="9" spans="2:11" s="34" customFormat="1" ht="25.5" customHeight="1">
      <c r="B9" s="11" t="s">
        <v>16</v>
      </c>
      <c r="C9" s="58" t="s">
        <v>12</v>
      </c>
      <c r="D9" s="12">
        <v>91.19</v>
      </c>
      <c r="E9" s="12">
        <f t="shared" si="0"/>
        <v>90.57</v>
      </c>
      <c r="F9" s="13">
        <v>181.76</v>
      </c>
      <c r="G9" s="14">
        <f>'Tag &amp; Nacht 2013'!E6</f>
        <v>20</v>
      </c>
      <c r="I9" s="74">
        <f t="shared" si="1"/>
        <v>1</v>
      </c>
      <c r="J9" s="35"/>
      <c r="K9" s="35"/>
    </row>
    <row r="10" spans="2:11" s="34" customFormat="1" ht="25.5" customHeight="1">
      <c r="B10" s="11" t="s">
        <v>17</v>
      </c>
      <c r="C10" s="59" t="s">
        <v>42</v>
      </c>
      <c r="D10" s="12">
        <v>91.1</v>
      </c>
      <c r="E10" s="12">
        <f t="shared" si="0"/>
        <v>89.41</v>
      </c>
      <c r="F10" s="13">
        <v>180.51</v>
      </c>
      <c r="G10" s="38">
        <f>'Tag &amp; Nacht 2013'!E7</f>
        <v>18</v>
      </c>
      <c r="H10" s="7"/>
      <c r="I10" s="74">
        <f t="shared" si="1"/>
        <v>1</v>
      </c>
      <c r="J10" s="35"/>
      <c r="K10" s="35"/>
    </row>
    <row r="11" spans="2:11" s="34" customFormat="1" ht="25.5" customHeight="1">
      <c r="B11" s="11" t="s">
        <v>18</v>
      </c>
      <c r="C11" s="59" t="s">
        <v>43</v>
      </c>
      <c r="D11" s="12">
        <v>88.92</v>
      </c>
      <c r="E11" s="12">
        <f t="shared" si="0"/>
        <v>88.24</v>
      </c>
      <c r="F11" s="13">
        <v>177.16</v>
      </c>
      <c r="G11" s="38">
        <f>'Tag &amp; Nacht 2013'!E8</f>
        <v>16</v>
      </c>
      <c r="H11" s="7"/>
      <c r="I11" s="74">
        <f t="shared" si="1"/>
        <v>1</v>
      </c>
      <c r="J11" s="35"/>
      <c r="K11" s="35"/>
    </row>
    <row r="12" spans="2:11" s="34" customFormat="1" ht="25.5" customHeight="1">
      <c r="B12" s="11" t="s">
        <v>19</v>
      </c>
      <c r="C12" s="59" t="s">
        <v>13</v>
      </c>
      <c r="D12" s="12">
        <v>87.22</v>
      </c>
      <c r="E12" s="12">
        <f t="shared" si="0"/>
        <v>89.5</v>
      </c>
      <c r="F12" s="13">
        <v>176.72</v>
      </c>
      <c r="G12" s="14">
        <f>'Tag &amp; Nacht 2013'!E9</f>
        <v>14</v>
      </c>
      <c r="I12" s="74">
        <f t="shared" si="1"/>
        <v>1</v>
      </c>
      <c r="J12" s="35"/>
      <c r="K12" s="35"/>
    </row>
    <row r="13" spans="2:11" s="34" customFormat="1" ht="25.5" customHeight="1">
      <c r="B13" s="11" t="s">
        <v>20</v>
      </c>
      <c r="C13" s="59" t="s">
        <v>44</v>
      </c>
      <c r="D13" s="12">
        <v>89.96</v>
      </c>
      <c r="E13" s="12">
        <f t="shared" si="0"/>
        <v>85.55</v>
      </c>
      <c r="F13" s="13">
        <v>175.51</v>
      </c>
      <c r="G13" s="38">
        <f>'Tag &amp; Nacht 2013'!E10</f>
        <v>12</v>
      </c>
      <c r="H13" s="7"/>
      <c r="I13" s="74">
        <f t="shared" si="1"/>
        <v>1</v>
      </c>
      <c r="J13" s="35"/>
      <c r="K13" s="35"/>
    </row>
    <row r="14" spans="2:11" s="34" customFormat="1" ht="25.5" customHeight="1">
      <c r="B14" s="11" t="s">
        <v>21</v>
      </c>
      <c r="C14" s="58" t="s">
        <v>3</v>
      </c>
      <c r="D14" s="12">
        <v>84.87</v>
      </c>
      <c r="E14" s="12">
        <f t="shared" si="0"/>
        <v>83.24000000000001</v>
      </c>
      <c r="F14" s="13">
        <v>168.11</v>
      </c>
      <c r="G14" s="14">
        <f>'Tag &amp; Nacht 2013'!E11</f>
        <v>10</v>
      </c>
      <c r="I14" s="74">
        <f t="shared" si="1"/>
        <v>1</v>
      </c>
      <c r="J14" s="35"/>
      <c r="K14" s="35"/>
    </row>
    <row r="15" spans="2:11" s="34" customFormat="1" ht="25.5" customHeight="1">
      <c r="B15" s="11" t="s">
        <v>22</v>
      </c>
      <c r="C15" s="59" t="s">
        <v>45</v>
      </c>
      <c r="D15" s="12">
        <v>84.06</v>
      </c>
      <c r="E15" s="12">
        <f t="shared" si="0"/>
        <v>83</v>
      </c>
      <c r="F15" s="13">
        <v>167.06</v>
      </c>
      <c r="G15" s="38">
        <f>'Tag &amp; Nacht 2013'!E12</f>
        <v>8</v>
      </c>
      <c r="H15" s="7"/>
      <c r="I15" s="74">
        <f t="shared" si="1"/>
        <v>1</v>
      </c>
      <c r="J15" s="35"/>
      <c r="K15" s="35"/>
    </row>
    <row r="16" spans="2:11" s="34" customFormat="1" ht="25.5" customHeight="1" thickBot="1">
      <c r="B16" s="11" t="s">
        <v>23</v>
      </c>
      <c r="C16" s="60" t="s">
        <v>46</v>
      </c>
      <c r="D16" s="12">
        <v>80.04</v>
      </c>
      <c r="E16" s="12">
        <f t="shared" si="0"/>
        <v>75.59999999999998</v>
      </c>
      <c r="F16" s="13">
        <v>155.64</v>
      </c>
      <c r="G16" s="38">
        <f>'Tag &amp; Nacht 2013'!E13</f>
        <v>6</v>
      </c>
      <c r="H16" s="7"/>
      <c r="I16" s="74">
        <f t="shared" si="1"/>
        <v>1</v>
      </c>
      <c r="J16" s="35"/>
      <c r="K16" s="35"/>
    </row>
    <row r="17" spans="2:7" ht="27" thickBot="1">
      <c r="B17" s="107" t="s">
        <v>4</v>
      </c>
      <c r="C17" s="108"/>
      <c r="D17" s="108"/>
      <c r="E17" s="108"/>
      <c r="F17" s="108"/>
      <c r="G17" s="109"/>
    </row>
    <row r="18" spans="2:7" ht="27" thickBot="1">
      <c r="B18" s="34"/>
      <c r="C18" s="34"/>
      <c r="D18" s="34"/>
      <c r="E18" s="34"/>
      <c r="F18" s="34"/>
      <c r="G18" s="34"/>
    </row>
    <row r="19" spans="2:7" ht="27" thickBot="1">
      <c r="B19" s="34"/>
      <c r="C19" s="77" t="s">
        <v>11</v>
      </c>
      <c r="D19" s="79">
        <v>15.221</v>
      </c>
      <c r="E19" s="80" t="s">
        <v>48</v>
      </c>
      <c r="F19" s="34"/>
      <c r="G19" s="34"/>
    </row>
    <row r="57" spans="3:7" ht="26.25">
      <c r="C57" s="7"/>
      <c r="D57" s="29"/>
      <c r="E57" s="7"/>
      <c r="G57" s="7"/>
    </row>
    <row r="58" spans="3:7" ht="26.25">
      <c r="C58" s="7"/>
      <c r="D58" s="29"/>
      <c r="E58" s="7"/>
      <c r="G58" s="7"/>
    </row>
    <row r="59" spans="3:7" ht="26.25">
      <c r="C59" s="7"/>
      <c r="D59" s="29"/>
      <c r="E59" s="7"/>
      <c r="G59" s="7"/>
    </row>
    <row r="60" spans="3:7" ht="26.25">
      <c r="C60" s="7"/>
      <c r="D60" s="29"/>
      <c r="E60" s="7"/>
      <c r="G60" s="7"/>
    </row>
    <row r="61" spans="3:7" ht="26.25">
      <c r="C61" s="7"/>
      <c r="D61" s="29"/>
      <c r="E61" s="7"/>
      <c r="G61" s="7"/>
    </row>
    <row r="62" spans="3:7" ht="26.25">
      <c r="C62" s="7"/>
      <c r="D62" s="29"/>
      <c r="E62" s="7"/>
      <c r="G62" s="7"/>
    </row>
    <row r="63" spans="3:7" ht="26.25">
      <c r="C63" s="7"/>
      <c r="D63" s="29"/>
      <c r="E63" s="7"/>
      <c r="G63" s="7"/>
    </row>
    <row r="64" spans="3:7" ht="26.25">
      <c r="C64" s="7"/>
      <c r="D64" s="29"/>
      <c r="E64" s="7"/>
      <c r="G64" s="7"/>
    </row>
    <row r="65" spans="3:7" ht="26.25">
      <c r="C65" s="7"/>
      <c r="D65" s="29"/>
      <c r="E65" s="7"/>
      <c r="G65" s="7"/>
    </row>
    <row r="66" spans="3:7" ht="26.25">
      <c r="C66" s="7"/>
      <c r="D66" s="29"/>
      <c r="E66" s="7"/>
      <c r="G66" s="7"/>
    </row>
    <row r="67" spans="3:7" ht="26.25">
      <c r="C67" s="7"/>
      <c r="D67" s="29"/>
      <c r="E67" s="7"/>
      <c r="G67" s="7"/>
    </row>
    <row r="68" spans="3:7" ht="26.25">
      <c r="C68" s="7"/>
      <c r="D68" s="29"/>
      <c r="E68" s="7"/>
      <c r="G68" s="7"/>
    </row>
    <row r="69" spans="3:7" ht="26.25">
      <c r="C69" s="7"/>
      <c r="D69" s="29"/>
      <c r="E69" s="7"/>
      <c r="G69" s="7"/>
    </row>
    <row r="70" spans="3:7" ht="26.25">
      <c r="C70" s="7"/>
      <c r="D70" s="29"/>
      <c r="E70" s="7"/>
      <c r="G70" s="7"/>
    </row>
    <row r="71" spans="3:7" ht="26.25">
      <c r="C71" s="7"/>
      <c r="D71" s="29"/>
      <c r="E71" s="7"/>
      <c r="G71" s="7"/>
    </row>
    <row r="72" spans="3:7" ht="26.25">
      <c r="C72" s="7"/>
      <c r="D72" s="29"/>
      <c r="E72" s="7"/>
      <c r="G72" s="7"/>
    </row>
    <row r="73" spans="3:7" ht="26.25">
      <c r="C73" s="7"/>
      <c r="D73" s="29"/>
      <c r="E73" s="7"/>
      <c r="G73" s="7"/>
    </row>
    <row r="74" spans="3:7" ht="26.25">
      <c r="C74" s="7"/>
      <c r="D74" s="29"/>
      <c r="E74" s="7"/>
      <c r="G74" s="7"/>
    </row>
    <row r="75" spans="3:7" ht="26.25">
      <c r="C75" s="7"/>
      <c r="D75" s="29"/>
      <c r="E75" s="7"/>
      <c r="G75" s="7"/>
    </row>
    <row r="76" spans="3:7" ht="26.25">
      <c r="C76" s="7"/>
      <c r="D76" s="29"/>
      <c r="E76" s="7"/>
      <c r="G76" s="7"/>
    </row>
    <row r="77" spans="3:7" ht="26.25">
      <c r="C77" s="7"/>
      <c r="D77" s="29"/>
      <c r="E77" s="7"/>
      <c r="G77" s="7"/>
    </row>
    <row r="78" spans="5:7" ht="26.25">
      <c r="E78" s="29"/>
      <c r="G78" s="7"/>
    </row>
    <row r="79" spans="5:7" ht="26.25">
      <c r="E79" s="29"/>
      <c r="G79" s="7"/>
    </row>
    <row r="80" spans="5:7" ht="26.25">
      <c r="E80" s="29"/>
      <c r="G80" s="7"/>
    </row>
    <row r="81" spans="5:7" ht="26.25">
      <c r="E81" s="29"/>
      <c r="G81" s="7"/>
    </row>
    <row r="82" spans="5:7" ht="26.25">
      <c r="E82" s="29"/>
      <c r="G82" s="7"/>
    </row>
    <row r="83" spans="5:7" ht="26.25">
      <c r="E83" s="29"/>
      <c r="G83" s="7"/>
    </row>
    <row r="84" spans="5:7" ht="26.25">
      <c r="E84" s="29"/>
      <c r="G84" s="7"/>
    </row>
    <row r="85" spans="5:7" ht="26.25">
      <c r="E85" s="29"/>
      <c r="G85" s="7"/>
    </row>
    <row r="86" spans="5:7" ht="26.25">
      <c r="E86" s="29"/>
      <c r="G86" s="7"/>
    </row>
    <row r="87" spans="5:7" ht="26.25">
      <c r="E87" s="29"/>
      <c r="G87" s="7"/>
    </row>
    <row r="88" spans="5:7" ht="26.25">
      <c r="E88" s="29"/>
      <c r="G88" s="7"/>
    </row>
    <row r="89" spans="5:7" ht="26.25">
      <c r="E89" s="29"/>
      <c r="G89" s="7"/>
    </row>
    <row r="90" spans="5:7" ht="26.25">
      <c r="E90" s="29"/>
      <c r="G90" s="7"/>
    </row>
    <row r="91" spans="5:7" ht="26.25">
      <c r="E91" s="29"/>
      <c r="G91" s="7"/>
    </row>
    <row r="92" spans="5:7" ht="26.25">
      <c r="E92" s="29"/>
      <c r="G92" s="7"/>
    </row>
    <row r="93" spans="5:7" ht="26.25">
      <c r="E93" s="29"/>
      <c r="G93" s="7"/>
    </row>
    <row r="94" spans="5:7" ht="26.25">
      <c r="E94" s="29"/>
      <c r="G94" s="7"/>
    </row>
    <row r="95" spans="5:7" ht="26.25">
      <c r="E95" s="29"/>
      <c r="G95" s="7"/>
    </row>
    <row r="96" spans="5:7" ht="26.25">
      <c r="E96" s="29"/>
      <c r="G96" s="7"/>
    </row>
    <row r="97" spans="5:7" ht="26.25">
      <c r="E97" s="29"/>
      <c r="G97" s="7"/>
    </row>
    <row r="98" spans="5:7" ht="26.25">
      <c r="E98" s="29"/>
      <c r="G98" s="7"/>
    </row>
    <row r="99" spans="5:7" ht="26.25">
      <c r="E99" s="29"/>
      <c r="G99" s="7"/>
    </row>
  </sheetData>
  <sheetProtection/>
  <mergeCells count="3">
    <mergeCell ref="B1:G1"/>
    <mergeCell ref="B3:G3"/>
    <mergeCell ref="B17:G17"/>
  </mergeCells>
  <printOptions/>
  <pageMargins left="0.787401575" right="0.787401575" top="0.984251969" bottom="0.984251969" header="0.4921259845" footer="0.4921259845"/>
  <pageSetup horizontalDpi="300" verticalDpi="300" orientation="portrait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38"/>
  <sheetViews>
    <sheetView zoomScalePageLayoutView="0" workbookViewId="0" topLeftCell="A1">
      <selection activeCell="G19" sqref="G19"/>
    </sheetView>
  </sheetViews>
  <sheetFormatPr defaultColWidth="20.421875" defaultRowHeight="12.75"/>
  <cols>
    <col min="1" max="1" width="1.1484375" style="7" customWidth="1"/>
    <col min="2" max="2" width="10.421875" style="7" customWidth="1"/>
    <col min="3" max="3" width="36.00390625" style="15" customWidth="1"/>
    <col min="4" max="4" width="13.57421875" style="7" customWidth="1"/>
    <col min="5" max="5" width="13.57421875" style="15" customWidth="1"/>
    <col min="6" max="6" width="14.8515625" style="7" customWidth="1"/>
    <col min="7" max="7" width="15.140625" style="29" customWidth="1"/>
    <col min="8" max="8" width="0.85546875" style="7" customWidth="1"/>
    <col min="9" max="9" width="20.421875" style="72" customWidth="1"/>
    <col min="10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6384" width="20.421875" style="7" customWidth="1"/>
  </cols>
  <sheetData>
    <row r="1" spans="1:7" ht="50.25" customHeight="1">
      <c r="A1" s="16"/>
      <c r="B1" s="105" t="s">
        <v>6</v>
      </c>
      <c r="C1" s="106"/>
      <c r="D1" s="106"/>
      <c r="E1" s="106"/>
      <c r="F1" s="106"/>
      <c r="G1" s="106"/>
    </row>
    <row r="2" spans="3:6" ht="33.75" customHeight="1" thickBot="1">
      <c r="C2" s="17"/>
      <c r="D2" s="17"/>
      <c r="E2" s="18"/>
      <c r="F2" s="17"/>
    </row>
    <row r="3" spans="1:7" ht="67.5" customHeight="1" thickBot="1">
      <c r="A3" s="19"/>
      <c r="B3" s="102" t="s">
        <v>54</v>
      </c>
      <c r="C3" s="103"/>
      <c r="D3" s="103"/>
      <c r="E3" s="103"/>
      <c r="F3" s="103"/>
      <c r="G3" s="104"/>
    </row>
    <row r="4" ht="27" customHeight="1" thickBot="1"/>
    <row r="5" spans="2:9" s="33" customFormat="1" ht="26.25" customHeight="1">
      <c r="B5" s="8" t="s">
        <v>0</v>
      </c>
      <c r="C5" s="9" t="s">
        <v>1</v>
      </c>
      <c r="D5" s="9" t="s">
        <v>52</v>
      </c>
      <c r="E5" s="9" t="s">
        <v>53</v>
      </c>
      <c r="F5" s="9" t="s">
        <v>7</v>
      </c>
      <c r="G5" s="30" t="s">
        <v>5</v>
      </c>
      <c r="I5" s="73"/>
    </row>
    <row r="6" spans="2:9" s="34" customFormat="1" ht="25.5" customHeight="1">
      <c r="B6" s="11" t="s">
        <v>8</v>
      </c>
      <c r="C6" s="58" t="s">
        <v>10</v>
      </c>
      <c r="D6" s="12"/>
      <c r="E6" s="12">
        <f>F6-D6</f>
        <v>0</v>
      </c>
      <c r="F6" s="86"/>
      <c r="G6" s="14">
        <f>'Tag &amp; Nacht 2013'!F3</f>
        <v>0</v>
      </c>
      <c r="I6" s="74">
        <f aca="true" t="shared" si="0" ref="I6:I16">IF(G6=0,0,1)</f>
        <v>0</v>
      </c>
    </row>
    <row r="7" spans="2:9" s="34" customFormat="1" ht="25.5" customHeight="1">
      <c r="B7" s="11" t="s">
        <v>14</v>
      </c>
      <c r="C7" s="58" t="s">
        <v>11</v>
      </c>
      <c r="D7" s="12"/>
      <c r="E7" s="12">
        <f aca="true" t="shared" si="1" ref="E7:E16">F7-D7</f>
        <v>0</v>
      </c>
      <c r="F7" s="13"/>
      <c r="G7" s="14">
        <f>'Tag &amp; Nacht 2013'!F4</f>
        <v>0</v>
      </c>
      <c r="I7" s="74">
        <f t="shared" si="0"/>
        <v>0</v>
      </c>
    </row>
    <row r="8" spans="2:9" s="34" customFormat="1" ht="25.5" customHeight="1">
      <c r="B8" s="11" t="s">
        <v>15</v>
      </c>
      <c r="C8" s="58" t="s">
        <v>9</v>
      </c>
      <c r="D8" s="12"/>
      <c r="E8" s="12">
        <f t="shared" si="1"/>
        <v>0</v>
      </c>
      <c r="F8" s="13"/>
      <c r="G8" s="14">
        <f>'Tag &amp; Nacht 2013'!F5</f>
        <v>0</v>
      </c>
      <c r="I8" s="74">
        <f t="shared" si="0"/>
        <v>0</v>
      </c>
    </row>
    <row r="9" spans="2:9" s="34" customFormat="1" ht="25.5" customHeight="1">
      <c r="B9" s="11" t="s">
        <v>16</v>
      </c>
      <c r="C9" s="58" t="s">
        <v>12</v>
      </c>
      <c r="D9" s="12"/>
      <c r="E9" s="12">
        <f t="shared" si="1"/>
        <v>0</v>
      </c>
      <c r="F9" s="13"/>
      <c r="G9" s="14">
        <f>'Tag &amp; Nacht 2013'!F6</f>
        <v>0</v>
      </c>
      <c r="I9" s="74">
        <f t="shared" si="0"/>
        <v>0</v>
      </c>
    </row>
    <row r="10" spans="2:9" s="34" customFormat="1" ht="25.5" customHeight="1">
      <c r="B10" s="11" t="s">
        <v>17</v>
      </c>
      <c r="C10" s="59" t="s">
        <v>42</v>
      </c>
      <c r="D10" s="12"/>
      <c r="E10" s="12">
        <f t="shared" si="1"/>
        <v>0</v>
      </c>
      <c r="F10" s="13"/>
      <c r="G10" s="38">
        <f>'Tag &amp; Nacht 2013'!F7</f>
        <v>0</v>
      </c>
      <c r="H10" s="7"/>
      <c r="I10" s="74">
        <f t="shared" si="0"/>
        <v>0</v>
      </c>
    </row>
    <row r="11" spans="2:9" s="34" customFormat="1" ht="25.5" customHeight="1">
      <c r="B11" s="11" t="s">
        <v>18</v>
      </c>
      <c r="C11" s="59" t="s">
        <v>43</v>
      </c>
      <c r="D11" s="12"/>
      <c r="E11" s="12">
        <f t="shared" si="1"/>
        <v>0</v>
      </c>
      <c r="F11" s="13"/>
      <c r="G11" s="38">
        <f>'Tag &amp; Nacht 2013'!F8</f>
        <v>0</v>
      </c>
      <c r="H11" s="7"/>
      <c r="I11" s="74">
        <f t="shared" si="0"/>
        <v>0</v>
      </c>
    </row>
    <row r="12" spans="2:9" s="34" customFormat="1" ht="25.5" customHeight="1">
      <c r="B12" s="11" t="s">
        <v>19</v>
      </c>
      <c r="C12" s="59" t="s">
        <v>13</v>
      </c>
      <c r="D12" s="12"/>
      <c r="E12" s="12">
        <f t="shared" si="1"/>
        <v>0</v>
      </c>
      <c r="F12" s="13"/>
      <c r="G12" s="14">
        <f>'Tag &amp; Nacht 2013'!F9</f>
        <v>0</v>
      </c>
      <c r="I12" s="74">
        <f t="shared" si="0"/>
        <v>0</v>
      </c>
    </row>
    <row r="13" spans="2:9" s="34" customFormat="1" ht="25.5" customHeight="1">
      <c r="B13" s="11" t="s">
        <v>20</v>
      </c>
      <c r="C13" s="59" t="s">
        <v>44</v>
      </c>
      <c r="D13" s="12"/>
      <c r="E13" s="12">
        <f t="shared" si="1"/>
        <v>0</v>
      </c>
      <c r="F13" s="13"/>
      <c r="G13" s="38">
        <f>'Tag &amp; Nacht 2013'!F10</f>
        <v>0</v>
      </c>
      <c r="H13" s="7"/>
      <c r="I13" s="74">
        <f t="shared" si="0"/>
        <v>0</v>
      </c>
    </row>
    <row r="14" spans="2:9" s="34" customFormat="1" ht="25.5" customHeight="1">
      <c r="B14" s="11" t="s">
        <v>21</v>
      </c>
      <c r="C14" s="58" t="s">
        <v>3</v>
      </c>
      <c r="D14" s="12"/>
      <c r="E14" s="12">
        <f t="shared" si="1"/>
        <v>0</v>
      </c>
      <c r="F14" s="13"/>
      <c r="G14" s="14">
        <f>'Tag &amp; Nacht 2013'!F11</f>
        <v>0</v>
      </c>
      <c r="I14" s="74">
        <f t="shared" si="0"/>
        <v>0</v>
      </c>
    </row>
    <row r="15" spans="2:9" s="34" customFormat="1" ht="25.5" customHeight="1">
      <c r="B15" s="11" t="s">
        <v>22</v>
      </c>
      <c r="C15" s="59" t="s">
        <v>45</v>
      </c>
      <c r="D15" s="12"/>
      <c r="E15" s="12">
        <f t="shared" si="1"/>
        <v>0</v>
      </c>
      <c r="F15" s="13"/>
      <c r="G15" s="38">
        <f>'Tag &amp; Nacht 2013'!F12</f>
        <v>0</v>
      </c>
      <c r="H15" s="7"/>
      <c r="I15" s="74">
        <f t="shared" si="0"/>
        <v>0</v>
      </c>
    </row>
    <row r="16" spans="2:10" s="34" customFormat="1" ht="25.5" customHeight="1" thickBot="1">
      <c r="B16" s="11" t="s">
        <v>23</v>
      </c>
      <c r="C16" s="60" t="s">
        <v>46</v>
      </c>
      <c r="D16" s="12"/>
      <c r="E16" s="12">
        <f t="shared" si="1"/>
        <v>0</v>
      </c>
      <c r="F16" s="13"/>
      <c r="G16" s="38">
        <f>'Tag &amp; Nacht 2013'!F13</f>
        <v>0</v>
      </c>
      <c r="H16" s="7"/>
      <c r="I16" s="74">
        <f t="shared" si="0"/>
        <v>0</v>
      </c>
      <c r="J16" s="35"/>
    </row>
    <row r="17" spans="2:9" ht="27" thickBot="1">
      <c r="B17" s="107" t="s">
        <v>4</v>
      </c>
      <c r="C17" s="108"/>
      <c r="D17" s="108"/>
      <c r="E17" s="108"/>
      <c r="F17" s="108"/>
      <c r="G17" s="109"/>
      <c r="I17" s="7"/>
    </row>
    <row r="18" spans="5:7" ht="26.25">
      <c r="E18" s="7"/>
      <c r="F18" s="29"/>
      <c r="G18" s="7"/>
    </row>
    <row r="19" spans="5:7" ht="26.25">
      <c r="E19" s="7"/>
      <c r="F19" s="29"/>
      <c r="G19" s="7"/>
    </row>
    <row r="20" spans="5:7" ht="26.25">
      <c r="E20" s="7"/>
      <c r="F20" s="29"/>
      <c r="G20" s="7"/>
    </row>
    <row r="21" spans="5:7" ht="26.25">
      <c r="E21" s="7"/>
      <c r="F21" s="29"/>
      <c r="G21" s="7"/>
    </row>
    <row r="22" spans="5:7" ht="26.25">
      <c r="E22" s="7"/>
      <c r="F22" s="29"/>
      <c r="G22" s="7"/>
    </row>
    <row r="23" spans="5:7" ht="26.25">
      <c r="E23" s="7"/>
      <c r="F23" s="29"/>
      <c r="G23" s="7"/>
    </row>
    <row r="24" spans="5:7" ht="26.25">
      <c r="E24" s="7"/>
      <c r="F24" s="29"/>
      <c r="G24" s="7"/>
    </row>
    <row r="25" spans="5:7" ht="26.25">
      <c r="E25" s="7"/>
      <c r="F25" s="29"/>
      <c r="G25" s="7"/>
    </row>
    <row r="26" spans="5:7" ht="26.25">
      <c r="E26" s="7"/>
      <c r="F26" s="29"/>
      <c r="G26" s="7"/>
    </row>
    <row r="27" spans="5:7" ht="26.25">
      <c r="E27" s="7"/>
      <c r="F27" s="29"/>
      <c r="G27" s="7"/>
    </row>
    <row r="28" spans="5:7" ht="26.25">
      <c r="E28" s="7"/>
      <c r="F28" s="29"/>
      <c r="G28" s="7"/>
    </row>
    <row r="29" spans="5:7" ht="26.25">
      <c r="E29" s="7"/>
      <c r="F29" s="29"/>
      <c r="G29" s="7"/>
    </row>
    <row r="30" spans="3:7" ht="26.25">
      <c r="C30" s="7"/>
      <c r="D30" s="15"/>
      <c r="E30" s="7"/>
      <c r="F30" s="29"/>
      <c r="G30" s="7"/>
    </row>
    <row r="31" spans="3:7" ht="26.25">
      <c r="C31" s="7"/>
      <c r="D31" s="15"/>
      <c r="E31" s="7"/>
      <c r="F31" s="29"/>
      <c r="G31" s="7"/>
    </row>
    <row r="32" spans="3:7" ht="26.25">
      <c r="C32" s="7"/>
      <c r="D32" s="15"/>
      <c r="E32" s="7"/>
      <c r="F32" s="29"/>
      <c r="G32" s="7"/>
    </row>
    <row r="33" spans="3:7" ht="26.25">
      <c r="C33" s="7"/>
      <c r="D33" s="15"/>
      <c r="E33" s="7"/>
      <c r="F33" s="29"/>
      <c r="G33" s="7"/>
    </row>
    <row r="34" spans="3:7" ht="26.25">
      <c r="C34" s="7"/>
      <c r="D34" s="15"/>
      <c r="E34" s="7"/>
      <c r="F34" s="29"/>
      <c r="G34" s="7"/>
    </row>
    <row r="35" spans="3:7" ht="26.25">
      <c r="C35" s="7"/>
      <c r="D35" s="15"/>
      <c r="E35" s="7"/>
      <c r="F35" s="29"/>
      <c r="G35" s="7"/>
    </row>
    <row r="36" spans="3:7" ht="26.25">
      <c r="C36" s="7"/>
      <c r="D36" s="15"/>
      <c r="E36" s="7"/>
      <c r="F36" s="29"/>
      <c r="G36" s="7"/>
    </row>
    <row r="37" spans="3:7" ht="26.25">
      <c r="C37" s="7"/>
      <c r="D37" s="15"/>
      <c r="E37" s="7"/>
      <c r="F37" s="29"/>
      <c r="G37" s="7"/>
    </row>
    <row r="38" spans="3:7" ht="26.25">
      <c r="C38" s="7"/>
      <c r="D38" s="15"/>
      <c r="E38" s="7"/>
      <c r="F38" s="29"/>
      <c r="G38" s="7"/>
    </row>
  </sheetData>
  <sheetProtection/>
  <mergeCells count="3">
    <mergeCell ref="B1:G1"/>
    <mergeCell ref="B3:G3"/>
    <mergeCell ref="B17:G17"/>
  </mergeCells>
  <printOptions/>
  <pageMargins left="0.787401575" right="0.787401575" top="0.984251969" bottom="0.984251969" header="0.4921259845" footer="0.4921259845"/>
  <pageSetup orientation="portrait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DF73F"/>
  </sheetPr>
  <dimension ref="A1:J38"/>
  <sheetViews>
    <sheetView zoomScalePageLayoutView="0" workbookViewId="0" topLeftCell="A1">
      <selection activeCell="G19" sqref="G19"/>
    </sheetView>
  </sheetViews>
  <sheetFormatPr defaultColWidth="20.421875" defaultRowHeight="12.75"/>
  <cols>
    <col min="1" max="1" width="1.1484375" style="7" customWidth="1"/>
    <col min="2" max="2" width="10.421875" style="7" customWidth="1"/>
    <col min="3" max="3" width="36.00390625" style="15" bestFit="1" customWidth="1"/>
    <col min="4" max="4" width="13.57421875" style="7" customWidth="1"/>
    <col min="5" max="5" width="13.57421875" style="15" customWidth="1"/>
    <col min="6" max="6" width="14.8515625" style="7" customWidth="1"/>
    <col min="7" max="7" width="15.140625" style="29" customWidth="1"/>
    <col min="8" max="8" width="0.85546875" style="7" customWidth="1"/>
    <col min="9" max="9" width="20.421875" style="72" customWidth="1"/>
    <col min="10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6384" width="20.421875" style="7" customWidth="1"/>
  </cols>
  <sheetData>
    <row r="1" spans="1:7" ht="50.25" customHeight="1">
      <c r="A1" s="16"/>
      <c r="B1" s="105" t="s">
        <v>6</v>
      </c>
      <c r="C1" s="106"/>
      <c r="D1" s="106"/>
      <c r="E1" s="106"/>
      <c r="F1" s="106"/>
      <c r="G1" s="106"/>
    </row>
    <row r="2" spans="3:6" ht="33.75" customHeight="1" thickBot="1">
      <c r="C2" s="17"/>
      <c r="D2" s="17"/>
      <c r="E2" s="18"/>
      <c r="F2" s="17"/>
    </row>
    <row r="3" spans="1:7" ht="67.5" customHeight="1" thickBot="1">
      <c r="A3" s="19"/>
      <c r="B3" s="102" t="s">
        <v>54</v>
      </c>
      <c r="C3" s="103"/>
      <c r="D3" s="103"/>
      <c r="E3" s="103"/>
      <c r="F3" s="103"/>
      <c r="G3" s="104"/>
    </row>
    <row r="4" ht="27" customHeight="1" thickBot="1"/>
    <row r="5" spans="2:9" s="33" customFormat="1" ht="26.25" customHeight="1">
      <c r="B5" s="8" t="s">
        <v>0</v>
      </c>
      <c r="C5" s="9" t="s">
        <v>1</v>
      </c>
      <c r="D5" s="9" t="s">
        <v>52</v>
      </c>
      <c r="E5" s="9" t="s">
        <v>53</v>
      </c>
      <c r="F5" s="9" t="s">
        <v>7</v>
      </c>
      <c r="G5" s="30" t="s">
        <v>5</v>
      </c>
      <c r="I5" s="73"/>
    </row>
    <row r="6" spans="2:9" s="34" customFormat="1" ht="25.5" customHeight="1">
      <c r="B6" s="11" t="s">
        <v>8</v>
      </c>
      <c r="C6" s="58" t="s">
        <v>10</v>
      </c>
      <c r="D6" s="12"/>
      <c r="E6" s="12">
        <f>F6-D6</f>
        <v>0</v>
      </c>
      <c r="F6" s="86"/>
      <c r="G6" s="14">
        <f>'Tag &amp; Nacht 2013'!G3</f>
        <v>0</v>
      </c>
      <c r="I6" s="74">
        <f>IF(G6=0,0,1)</f>
        <v>0</v>
      </c>
    </row>
    <row r="7" spans="2:9" s="34" customFormat="1" ht="25.5" customHeight="1">
      <c r="B7" s="11" t="s">
        <v>14</v>
      </c>
      <c r="C7" s="58" t="s">
        <v>11</v>
      </c>
      <c r="D7" s="12"/>
      <c r="E7" s="12">
        <f aca="true" t="shared" si="0" ref="E7:E16">F7-D7</f>
        <v>0</v>
      </c>
      <c r="F7" s="13"/>
      <c r="G7" s="14">
        <f>'Tag &amp; Nacht 2013'!G4</f>
        <v>0</v>
      </c>
      <c r="I7" s="74">
        <f aca="true" t="shared" si="1" ref="I7:I16">IF(G7=0,0,1)</f>
        <v>0</v>
      </c>
    </row>
    <row r="8" spans="2:9" s="34" customFormat="1" ht="25.5" customHeight="1">
      <c r="B8" s="11" t="s">
        <v>15</v>
      </c>
      <c r="C8" s="58" t="s">
        <v>9</v>
      </c>
      <c r="D8" s="12"/>
      <c r="E8" s="12">
        <f t="shared" si="0"/>
        <v>0</v>
      </c>
      <c r="F8" s="13"/>
      <c r="G8" s="14">
        <f>'Tag &amp; Nacht 2013'!G5</f>
        <v>0</v>
      </c>
      <c r="I8" s="74">
        <f t="shared" si="1"/>
        <v>0</v>
      </c>
    </row>
    <row r="9" spans="2:9" s="34" customFormat="1" ht="25.5" customHeight="1">
      <c r="B9" s="11" t="s">
        <v>16</v>
      </c>
      <c r="C9" s="58" t="s">
        <v>12</v>
      </c>
      <c r="D9" s="12"/>
      <c r="E9" s="12">
        <f t="shared" si="0"/>
        <v>0</v>
      </c>
      <c r="F9" s="13"/>
      <c r="G9" s="14">
        <f>'Tag &amp; Nacht 2013'!G6</f>
        <v>0</v>
      </c>
      <c r="I9" s="74">
        <f t="shared" si="1"/>
        <v>0</v>
      </c>
    </row>
    <row r="10" spans="2:9" s="34" customFormat="1" ht="25.5" customHeight="1">
      <c r="B10" s="11" t="s">
        <v>17</v>
      </c>
      <c r="C10" s="59" t="s">
        <v>42</v>
      </c>
      <c r="D10" s="12"/>
      <c r="E10" s="12">
        <f t="shared" si="0"/>
        <v>0</v>
      </c>
      <c r="F10" s="13"/>
      <c r="G10" s="38">
        <f>'Tag &amp; Nacht 2013'!G7</f>
        <v>0</v>
      </c>
      <c r="H10" s="7"/>
      <c r="I10" s="74">
        <f t="shared" si="1"/>
        <v>0</v>
      </c>
    </row>
    <row r="11" spans="2:9" s="34" customFormat="1" ht="25.5" customHeight="1">
      <c r="B11" s="11" t="s">
        <v>18</v>
      </c>
      <c r="C11" s="59" t="s">
        <v>43</v>
      </c>
      <c r="D11" s="12"/>
      <c r="E11" s="12">
        <f t="shared" si="0"/>
        <v>0</v>
      </c>
      <c r="F11" s="13"/>
      <c r="G11" s="38">
        <f>'Tag &amp; Nacht 2013'!G8</f>
        <v>0</v>
      </c>
      <c r="H11" s="7"/>
      <c r="I11" s="74">
        <f t="shared" si="1"/>
        <v>0</v>
      </c>
    </row>
    <row r="12" spans="2:9" s="34" customFormat="1" ht="25.5" customHeight="1">
      <c r="B12" s="11" t="s">
        <v>19</v>
      </c>
      <c r="C12" s="59" t="s">
        <v>13</v>
      </c>
      <c r="D12" s="12"/>
      <c r="E12" s="12">
        <f t="shared" si="0"/>
        <v>0</v>
      </c>
      <c r="F12" s="13"/>
      <c r="G12" s="14">
        <f>'Tag &amp; Nacht 2013'!G9</f>
        <v>0</v>
      </c>
      <c r="I12" s="74">
        <f t="shared" si="1"/>
        <v>0</v>
      </c>
    </row>
    <row r="13" spans="2:9" s="34" customFormat="1" ht="25.5" customHeight="1">
      <c r="B13" s="11" t="s">
        <v>20</v>
      </c>
      <c r="C13" s="59" t="s">
        <v>44</v>
      </c>
      <c r="D13" s="12"/>
      <c r="E13" s="12">
        <f t="shared" si="0"/>
        <v>0</v>
      </c>
      <c r="F13" s="13"/>
      <c r="G13" s="38">
        <f>'Tag &amp; Nacht 2013'!G10</f>
        <v>0</v>
      </c>
      <c r="H13" s="7"/>
      <c r="I13" s="74">
        <f t="shared" si="1"/>
        <v>0</v>
      </c>
    </row>
    <row r="14" spans="2:9" s="34" customFormat="1" ht="25.5" customHeight="1">
      <c r="B14" s="11" t="s">
        <v>21</v>
      </c>
      <c r="C14" s="58" t="s">
        <v>3</v>
      </c>
      <c r="D14" s="12"/>
      <c r="E14" s="12">
        <f t="shared" si="0"/>
        <v>0</v>
      </c>
      <c r="F14" s="13"/>
      <c r="G14" s="14">
        <f>'Tag &amp; Nacht 2013'!G11</f>
        <v>0</v>
      </c>
      <c r="I14" s="74">
        <f t="shared" si="1"/>
        <v>0</v>
      </c>
    </row>
    <row r="15" spans="2:9" s="34" customFormat="1" ht="25.5" customHeight="1">
      <c r="B15" s="11" t="s">
        <v>22</v>
      </c>
      <c r="C15" s="59" t="s">
        <v>45</v>
      </c>
      <c r="D15" s="12"/>
      <c r="E15" s="12">
        <f t="shared" si="0"/>
        <v>0</v>
      </c>
      <c r="F15" s="13"/>
      <c r="G15" s="38">
        <f>'Tag &amp; Nacht 2013'!G12</f>
        <v>0</v>
      </c>
      <c r="H15" s="7"/>
      <c r="I15" s="74">
        <f t="shared" si="1"/>
        <v>0</v>
      </c>
    </row>
    <row r="16" spans="2:10" s="34" customFormat="1" ht="25.5" customHeight="1" thickBot="1">
      <c r="B16" s="11" t="s">
        <v>23</v>
      </c>
      <c r="C16" s="60" t="s">
        <v>46</v>
      </c>
      <c r="D16" s="12"/>
      <c r="E16" s="12">
        <f t="shared" si="0"/>
        <v>0</v>
      </c>
      <c r="F16" s="13"/>
      <c r="G16" s="38">
        <f>'Tag &amp; Nacht 2013'!G13</f>
        <v>0</v>
      </c>
      <c r="H16" s="7"/>
      <c r="I16" s="74">
        <f t="shared" si="1"/>
        <v>0</v>
      </c>
      <c r="J16" s="35"/>
    </row>
    <row r="17" spans="2:9" ht="27" thickBot="1">
      <c r="B17" s="107" t="s">
        <v>4</v>
      </c>
      <c r="C17" s="108"/>
      <c r="D17" s="108"/>
      <c r="E17" s="108"/>
      <c r="F17" s="108"/>
      <c r="G17" s="109"/>
      <c r="I17" s="7"/>
    </row>
    <row r="18" spans="3:9" ht="26.25">
      <c r="C18" s="7"/>
      <c r="E18" s="29"/>
      <c r="G18" s="7"/>
      <c r="H18" s="72"/>
      <c r="I18" s="7"/>
    </row>
    <row r="19" spans="3:9" ht="26.25">
      <c r="C19" s="7"/>
      <c r="E19" s="29"/>
      <c r="G19" s="7"/>
      <c r="H19" s="72"/>
      <c r="I19" s="7"/>
    </row>
    <row r="20" spans="3:9" ht="26.25">
      <c r="C20" s="7"/>
      <c r="E20" s="29"/>
      <c r="G20" s="7"/>
      <c r="H20" s="72"/>
      <c r="I20" s="7"/>
    </row>
    <row r="21" spans="5:7" ht="26.25">
      <c r="E21" s="7"/>
      <c r="F21" s="29"/>
      <c r="G21" s="7"/>
    </row>
    <row r="22" spans="5:7" ht="26.25">
      <c r="E22" s="7"/>
      <c r="F22" s="29"/>
      <c r="G22" s="7"/>
    </row>
    <row r="23" spans="5:7" ht="26.25">
      <c r="E23" s="7"/>
      <c r="F23" s="29"/>
      <c r="G23" s="7"/>
    </row>
    <row r="24" spans="5:7" ht="26.25">
      <c r="E24" s="7"/>
      <c r="F24" s="29"/>
      <c r="G24" s="7"/>
    </row>
    <row r="25" spans="5:7" ht="26.25">
      <c r="E25" s="7"/>
      <c r="F25" s="29"/>
      <c r="G25" s="7"/>
    </row>
    <row r="26" spans="5:7" ht="26.25">
      <c r="E26" s="7"/>
      <c r="F26" s="29"/>
      <c r="G26" s="7"/>
    </row>
    <row r="27" spans="5:7" ht="26.25">
      <c r="E27" s="7"/>
      <c r="F27" s="29"/>
      <c r="G27" s="7"/>
    </row>
    <row r="28" spans="5:7" ht="26.25">
      <c r="E28" s="7"/>
      <c r="F28" s="29"/>
      <c r="G28" s="7"/>
    </row>
    <row r="29" spans="5:7" ht="26.25">
      <c r="E29" s="7"/>
      <c r="F29" s="29"/>
      <c r="G29" s="7"/>
    </row>
    <row r="30" spans="3:7" ht="26.25">
      <c r="C30" s="7"/>
      <c r="D30" s="15"/>
      <c r="E30" s="7"/>
      <c r="F30" s="29"/>
      <c r="G30" s="7"/>
    </row>
    <row r="31" spans="3:7" ht="26.25">
      <c r="C31" s="7"/>
      <c r="D31" s="15"/>
      <c r="E31" s="7"/>
      <c r="F31" s="29"/>
      <c r="G31" s="7"/>
    </row>
    <row r="32" spans="3:7" ht="26.25">
      <c r="C32" s="7"/>
      <c r="D32" s="15"/>
      <c r="E32" s="7"/>
      <c r="F32" s="29"/>
      <c r="G32" s="7"/>
    </row>
    <row r="33" spans="3:7" ht="26.25">
      <c r="C33" s="7"/>
      <c r="D33" s="15"/>
      <c r="E33" s="7"/>
      <c r="F33" s="29"/>
      <c r="G33" s="7"/>
    </row>
    <row r="34" spans="3:7" ht="26.25">
      <c r="C34" s="7"/>
      <c r="D34" s="15"/>
      <c r="E34" s="7"/>
      <c r="F34" s="29"/>
      <c r="G34" s="7"/>
    </row>
    <row r="35" spans="3:7" ht="26.25">
      <c r="C35" s="7"/>
      <c r="D35" s="15"/>
      <c r="E35" s="7"/>
      <c r="F35" s="29"/>
      <c r="G35" s="7"/>
    </row>
    <row r="36" spans="3:7" ht="26.25">
      <c r="C36" s="7"/>
      <c r="D36" s="15"/>
      <c r="E36" s="7"/>
      <c r="F36" s="29"/>
      <c r="G36" s="7"/>
    </row>
    <row r="37" spans="3:7" ht="26.25">
      <c r="C37" s="7"/>
      <c r="D37" s="15"/>
      <c r="E37" s="7"/>
      <c r="F37" s="29"/>
      <c r="G37" s="7"/>
    </row>
    <row r="38" spans="3:7" ht="26.25">
      <c r="C38" s="7"/>
      <c r="D38" s="15"/>
      <c r="E38" s="7"/>
      <c r="F38" s="29"/>
      <c r="G38" s="7"/>
    </row>
  </sheetData>
  <sheetProtection/>
  <mergeCells count="3">
    <mergeCell ref="B1:G1"/>
    <mergeCell ref="B3:G3"/>
    <mergeCell ref="B17:G17"/>
  </mergeCells>
  <printOptions/>
  <pageMargins left="0.787401575" right="0.787401575" top="0.984251969" bottom="0.984251969" header="0.4921259845" footer="0.4921259845"/>
  <pageSetup orientation="portrait" paperSize="9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38"/>
  <sheetViews>
    <sheetView zoomScalePageLayoutView="0" workbookViewId="0" topLeftCell="A1">
      <selection activeCell="G19" sqref="G19"/>
    </sheetView>
  </sheetViews>
  <sheetFormatPr defaultColWidth="20.421875" defaultRowHeight="12.75"/>
  <cols>
    <col min="1" max="1" width="1.1484375" style="7" customWidth="1"/>
    <col min="2" max="2" width="10.421875" style="7" customWidth="1"/>
    <col min="3" max="3" width="36.00390625" style="15" bestFit="1" customWidth="1"/>
    <col min="4" max="4" width="13.57421875" style="7" customWidth="1"/>
    <col min="5" max="5" width="13.57421875" style="15" customWidth="1"/>
    <col min="6" max="6" width="14.8515625" style="7" customWidth="1"/>
    <col min="7" max="7" width="15.140625" style="29" customWidth="1"/>
    <col min="8" max="8" width="0.85546875" style="7" customWidth="1"/>
    <col min="9" max="9" width="20.421875" style="72" customWidth="1"/>
    <col min="10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6384" width="20.421875" style="7" customWidth="1"/>
  </cols>
  <sheetData>
    <row r="1" spans="1:7" ht="50.25" customHeight="1">
      <c r="A1" s="16"/>
      <c r="B1" s="105" t="s">
        <v>6</v>
      </c>
      <c r="C1" s="106"/>
      <c r="D1" s="106"/>
      <c r="E1" s="106"/>
      <c r="F1" s="106"/>
      <c r="G1" s="106"/>
    </row>
    <row r="2" spans="3:6" ht="33.75" customHeight="1" thickBot="1">
      <c r="C2" s="17"/>
      <c r="D2" s="17"/>
      <c r="E2" s="18"/>
      <c r="F2" s="17"/>
    </row>
    <row r="3" spans="1:7" ht="67.5" customHeight="1" thickBot="1">
      <c r="A3" s="19"/>
      <c r="B3" s="102" t="s">
        <v>54</v>
      </c>
      <c r="C3" s="103"/>
      <c r="D3" s="103"/>
      <c r="E3" s="103"/>
      <c r="F3" s="103"/>
      <c r="G3" s="104"/>
    </row>
    <row r="4" ht="27" customHeight="1" thickBot="1"/>
    <row r="5" spans="2:9" s="33" customFormat="1" ht="26.25" customHeight="1">
      <c r="B5" s="8" t="s">
        <v>0</v>
      </c>
      <c r="C5" s="9" t="s">
        <v>1</v>
      </c>
      <c r="D5" s="9" t="s">
        <v>52</v>
      </c>
      <c r="E5" s="9" t="s">
        <v>53</v>
      </c>
      <c r="F5" s="9" t="s">
        <v>7</v>
      </c>
      <c r="G5" s="30" t="s">
        <v>5</v>
      </c>
      <c r="I5" s="73"/>
    </row>
    <row r="6" spans="2:9" s="34" customFormat="1" ht="25.5" customHeight="1">
      <c r="B6" s="42" t="s">
        <v>8</v>
      </c>
      <c r="C6" s="58" t="s">
        <v>10</v>
      </c>
      <c r="D6" s="12"/>
      <c r="E6" s="12">
        <f>F6-D6</f>
        <v>0</v>
      </c>
      <c r="F6" s="86"/>
      <c r="G6" s="14">
        <f>'Tag &amp; Nacht 2013'!H3</f>
        <v>0</v>
      </c>
      <c r="I6" s="74">
        <f aca="true" t="shared" si="0" ref="I6:I16">IF(G6=0,0,1)</f>
        <v>0</v>
      </c>
    </row>
    <row r="7" spans="2:9" s="34" customFormat="1" ht="25.5" customHeight="1">
      <c r="B7" s="42" t="s">
        <v>14</v>
      </c>
      <c r="C7" s="58" t="s">
        <v>11</v>
      </c>
      <c r="D7" s="12"/>
      <c r="E7" s="12">
        <f aca="true" t="shared" si="1" ref="E7:E16">F7-D7</f>
        <v>0</v>
      </c>
      <c r="F7" s="13"/>
      <c r="G7" s="14">
        <f>'Tag &amp; Nacht 2013'!H4</f>
        <v>0</v>
      </c>
      <c r="I7" s="74">
        <f t="shared" si="0"/>
        <v>0</v>
      </c>
    </row>
    <row r="8" spans="2:9" s="34" customFormat="1" ht="25.5" customHeight="1">
      <c r="B8" s="42" t="s">
        <v>15</v>
      </c>
      <c r="C8" s="58" t="s">
        <v>9</v>
      </c>
      <c r="D8" s="12"/>
      <c r="E8" s="12">
        <f t="shared" si="1"/>
        <v>0</v>
      </c>
      <c r="F8" s="13"/>
      <c r="G8" s="14">
        <f>'Tag &amp; Nacht 2013'!H5</f>
        <v>0</v>
      </c>
      <c r="I8" s="74">
        <f t="shared" si="0"/>
        <v>0</v>
      </c>
    </row>
    <row r="9" spans="2:9" s="34" customFormat="1" ht="25.5" customHeight="1">
      <c r="B9" s="42" t="s">
        <v>16</v>
      </c>
      <c r="C9" s="58" t="s">
        <v>12</v>
      </c>
      <c r="D9" s="12"/>
      <c r="E9" s="12">
        <f t="shared" si="1"/>
        <v>0</v>
      </c>
      <c r="F9" s="13"/>
      <c r="G9" s="14">
        <f>'Tag &amp; Nacht 2013'!H6</f>
        <v>0</v>
      </c>
      <c r="I9" s="74">
        <f t="shared" si="0"/>
        <v>0</v>
      </c>
    </row>
    <row r="10" spans="2:9" s="34" customFormat="1" ht="25.5" customHeight="1">
      <c r="B10" s="42" t="s">
        <v>17</v>
      </c>
      <c r="C10" s="59" t="s">
        <v>42</v>
      </c>
      <c r="D10" s="12"/>
      <c r="E10" s="12">
        <f t="shared" si="1"/>
        <v>0</v>
      </c>
      <c r="F10" s="13"/>
      <c r="G10" s="38">
        <f>'Tag &amp; Nacht 2013'!H7</f>
        <v>0</v>
      </c>
      <c r="H10" s="7"/>
      <c r="I10" s="74">
        <f t="shared" si="0"/>
        <v>0</v>
      </c>
    </row>
    <row r="11" spans="2:9" s="34" customFormat="1" ht="25.5" customHeight="1">
      <c r="B11" s="42" t="s">
        <v>18</v>
      </c>
      <c r="C11" s="59" t="s">
        <v>43</v>
      </c>
      <c r="D11" s="12"/>
      <c r="E11" s="12">
        <f t="shared" si="1"/>
        <v>0</v>
      </c>
      <c r="F11" s="13"/>
      <c r="G11" s="38">
        <f>'Tag &amp; Nacht 2013'!H8</f>
        <v>0</v>
      </c>
      <c r="H11" s="7"/>
      <c r="I11" s="74">
        <f t="shared" si="0"/>
        <v>0</v>
      </c>
    </row>
    <row r="12" spans="2:9" s="34" customFormat="1" ht="25.5" customHeight="1">
      <c r="B12" s="42" t="s">
        <v>19</v>
      </c>
      <c r="C12" s="59" t="s">
        <v>13</v>
      </c>
      <c r="D12" s="12"/>
      <c r="E12" s="12">
        <f t="shared" si="1"/>
        <v>0</v>
      </c>
      <c r="F12" s="13"/>
      <c r="G12" s="14">
        <f>'Tag &amp; Nacht 2013'!H9</f>
        <v>0</v>
      </c>
      <c r="I12" s="74">
        <f t="shared" si="0"/>
        <v>0</v>
      </c>
    </row>
    <row r="13" spans="2:9" s="34" customFormat="1" ht="25.5" customHeight="1">
      <c r="B13" s="42" t="s">
        <v>20</v>
      </c>
      <c r="C13" s="59" t="s">
        <v>44</v>
      </c>
      <c r="D13" s="12"/>
      <c r="E13" s="12">
        <f t="shared" si="1"/>
        <v>0</v>
      </c>
      <c r="F13" s="13"/>
      <c r="G13" s="38">
        <f>'Tag &amp; Nacht 2013'!H10</f>
        <v>0</v>
      </c>
      <c r="H13" s="7"/>
      <c r="I13" s="74">
        <f t="shared" si="0"/>
        <v>0</v>
      </c>
    </row>
    <row r="14" spans="2:9" s="34" customFormat="1" ht="25.5" customHeight="1">
      <c r="B14" s="42" t="s">
        <v>21</v>
      </c>
      <c r="C14" s="58" t="s">
        <v>3</v>
      </c>
      <c r="D14" s="12"/>
      <c r="E14" s="12">
        <f t="shared" si="1"/>
        <v>0</v>
      </c>
      <c r="F14" s="13"/>
      <c r="G14" s="14">
        <f>'Tag &amp; Nacht 2013'!H11</f>
        <v>0</v>
      </c>
      <c r="I14" s="74">
        <f t="shared" si="0"/>
        <v>0</v>
      </c>
    </row>
    <row r="15" spans="2:9" s="34" customFormat="1" ht="25.5" customHeight="1">
      <c r="B15" s="42" t="s">
        <v>22</v>
      </c>
      <c r="C15" s="59" t="s">
        <v>45</v>
      </c>
      <c r="D15" s="12"/>
      <c r="E15" s="12">
        <f t="shared" si="1"/>
        <v>0</v>
      </c>
      <c r="F15" s="13"/>
      <c r="G15" s="38">
        <f>'Tag &amp; Nacht 2013'!H12</f>
        <v>0</v>
      </c>
      <c r="H15" s="7"/>
      <c r="I15" s="74">
        <f t="shared" si="0"/>
        <v>0</v>
      </c>
    </row>
    <row r="16" spans="2:10" s="34" customFormat="1" ht="25.5" customHeight="1" thickBot="1">
      <c r="B16" s="42" t="s">
        <v>23</v>
      </c>
      <c r="C16" s="60" t="s">
        <v>46</v>
      </c>
      <c r="D16" s="12"/>
      <c r="E16" s="12">
        <f t="shared" si="1"/>
        <v>0</v>
      </c>
      <c r="F16" s="13"/>
      <c r="G16" s="38">
        <f>'Tag &amp; Nacht 2013'!H13</f>
        <v>0</v>
      </c>
      <c r="H16" s="7"/>
      <c r="I16" s="74">
        <f t="shared" si="0"/>
        <v>0</v>
      </c>
      <c r="J16" s="35"/>
    </row>
    <row r="17" spans="2:9" ht="27" thickBot="1">
      <c r="B17" s="107" t="s">
        <v>4</v>
      </c>
      <c r="C17" s="108"/>
      <c r="D17" s="108"/>
      <c r="E17" s="108"/>
      <c r="F17" s="108"/>
      <c r="G17" s="109"/>
      <c r="I17" s="7"/>
    </row>
    <row r="18" spans="5:7" ht="26.25">
      <c r="E18" s="7"/>
      <c r="F18" s="29"/>
      <c r="G18" s="7"/>
    </row>
    <row r="19" spans="5:7" ht="26.25">
      <c r="E19" s="7"/>
      <c r="F19" s="29"/>
      <c r="G19" s="7"/>
    </row>
    <row r="20" spans="5:7" ht="26.25">
      <c r="E20" s="7"/>
      <c r="F20" s="29"/>
      <c r="G20" s="7"/>
    </row>
    <row r="21" spans="5:7" ht="26.25">
      <c r="E21" s="7"/>
      <c r="F21" s="29"/>
      <c r="G21" s="7"/>
    </row>
    <row r="22" spans="5:7" ht="26.25">
      <c r="E22" s="7"/>
      <c r="F22" s="29"/>
      <c r="G22" s="7"/>
    </row>
    <row r="23" spans="5:7" ht="26.25">
      <c r="E23" s="7"/>
      <c r="F23" s="29"/>
      <c r="G23" s="7"/>
    </row>
    <row r="24" spans="5:7" ht="26.25">
      <c r="E24" s="7"/>
      <c r="F24" s="29"/>
      <c r="G24" s="7"/>
    </row>
    <row r="25" spans="5:7" ht="26.25">
      <c r="E25" s="7"/>
      <c r="F25" s="29"/>
      <c r="G25" s="7"/>
    </row>
    <row r="26" spans="5:7" ht="26.25">
      <c r="E26" s="7"/>
      <c r="F26" s="29"/>
      <c r="G26" s="7"/>
    </row>
    <row r="27" spans="5:7" ht="26.25">
      <c r="E27" s="7"/>
      <c r="F27" s="29"/>
      <c r="G27" s="7"/>
    </row>
    <row r="28" spans="5:7" ht="26.25">
      <c r="E28" s="7"/>
      <c r="F28" s="29"/>
      <c r="G28" s="7"/>
    </row>
    <row r="29" spans="5:7" ht="26.25">
      <c r="E29" s="7"/>
      <c r="F29" s="29"/>
      <c r="G29" s="7"/>
    </row>
    <row r="30" spans="3:7" ht="26.25">
      <c r="C30" s="7"/>
      <c r="D30" s="15"/>
      <c r="E30" s="7"/>
      <c r="F30" s="29"/>
      <c r="G30" s="7"/>
    </row>
    <row r="31" spans="3:7" ht="26.25">
      <c r="C31" s="7"/>
      <c r="D31" s="15"/>
      <c r="E31" s="7"/>
      <c r="F31" s="29"/>
      <c r="G31" s="7"/>
    </row>
    <row r="32" spans="3:7" ht="26.25">
      <c r="C32" s="7"/>
      <c r="D32" s="15"/>
      <c r="E32" s="7"/>
      <c r="F32" s="29"/>
      <c r="G32" s="7"/>
    </row>
    <row r="33" spans="3:7" ht="26.25">
      <c r="C33" s="7"/>
      <c r="D33" s="15"/>
      <c r="E33" s="7"/>
      <c r="F33" s="29"/>
      <c r="G33" s="7"/>
    </row>
    <row r="34" spans="3:7" ht="26.25">
      <c r="C34" s="7"/>
      <c r="D34" s="15"/>
      <c r="E34" s="7"/>
      <c r="F34" s="29"/>
      <c r="G34" s="7"/>
    </row>
    <row r="35" spans="3:7" ht="26.25">
      <c r="C35" s="7"/>
      <c r="D35" s="15"/>
      <c r="E35" s="7"/>
      <c r="F35" s="29"/>
      <c r="G35" s="7"/>
    </row>
    <row r="36" spans="3:7" ht="26.25">
      <c r="C36" s="7"/>
      <c r="D36" s="15"/>
      <c r="E36" s="7"/>
      <c r="F36" s="29"/>
      <c r="G36" s="7"/>
    </row>
    <row r="37" spans="3:7" ht="26.25">
      <c r="C37" s="7"/>
      <c r="D37" s="15"/>
      <c r="E37" s="7"/>
      <c r="F37" s="29"/>
      <c r="G37" s="7"/>
    </row>
    <row r="38" spans="3:7" ht="26.25">
      <c r="C38" s="7"/>
      <c r="D38" s="15"/>
      <c r="E38" s="7"/>
      <c r="F38" s="29"/>
      <c r="G38" s="7"/>
    </row>
  </sheetData>
  <sheetProtection/>
  <mergeCells count="3">
    <mergeCell ref="B1:G1"/>
    <mergeCell ref="B3:G3"/>
    <mergeCell ref="B17:G17"/>
  </mergeCells>
  <printOptions/>
  <pageMargins left="0.787401575" right="0.787401575" top="0.984251969" bottom="0.984251969" header="0.4921259845" footer="0.4921259845"/>
  <pageSetup orientation="portrait" paperSize="9" scale="6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DDF73F"/>
  </sheetPr>
  <dimension ref="A1:J17"/>
  <sheetViews>
    <sheetView zoomScalePageLayoutView="0" workbookViewId="0" topLeftCell="A1">
      <selection activeCell="G19" sqref="G19"/>
    </sheetView>
  </sheetViews>
  <sheetFormatPr defaultColWidth="20.421875" defaultRowHeight="12.75"/>
  <cols>
    <col min="1" max="1" width="1.1484375" style="7" customWidth="1"/>
    <col min="2" max="2" width="10.421875" style="7" customWidth="1"/>
    <col min="3" max="3" width="36.00390625" style="15" bestFit="1" customWidth="1"/>
    <col min="4" max="4" width="13.57421875" style="7" customWidth="1"/>
    <col min="5" max="5" width="13.57421875" style="15" customWidth="1"/>
    <col min="6" max="6" width="14.8515625" style="7" customWidth="1"/>
    <col min="7" max="7" width="15.140625" style="7" customWidth="1"/>
    <col min="8" max="8" width="0.85546875" style="7" customWidth="1"/>
    <col min="9" max="9" width="20.421875" style="72" customWidth="1"/>
    <col min="10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6384" width="20.421875" style="7" customWidth="1"/>
  </cols>
  <sheetData>
    <row r="1" spans="1:7" ht="50.25" customHeight="1">
      <c r="A1" s="16"/>
      <c r="B1" s="105" t="s">
        <v>6</v>
      </c>
      <c r="C1" s="106"/>
      <c r="D1" s="106"/>
      <c r="E1" s="106"/>
      <c r="F1" s="106"/>
      <c r="G1" s="106"/>
    </row>
    <row r="2" spans="3:6" ht="33.75" customHeight="1" thickBot="1">
      <c r="C2" s="17"/>
      <c r="D2" s="17"/>
      <c r="E2" s="18"/>
      <c r="F2" s="17"/>
    </row>
    <row r="3" spans="1:7" ht="67.5" customHeight="1" thickBot="1">
      <c r="A3" s="19"/>
      <c r="B3" s="102" t="s">
        <v>54</v>
      </c>
      <c r="C3" s="103"/>
      <c r="D3" s="103"/>
      <c r="E3" s="103"/>
      <c r="F3" s="103"/>
      <c r="G3" s="104"/>
    </row>
    <row r="4" ht="27" customHeight="1" thickBot="1"/>
    <row r="5" spans="2:9" s="33" customFormat="1" ht="26.25" customHeight="1">
      <c r="B5" s="8" t="s">
        <v>0</v>
      </c>
      <c r="C5" s="9" t="s">
        <v>1</v>
      </c>
      <c r="D5" s="9" t="s">
        <v>52</v>
      </c>
      <c r="E5" s="9" t="s">
        <v>53</v>
      </c>
      <c r="F5" s="9" t="s">
        <v>7</v>
      </c>
      <c r="G5" s="30" t="s">
        <v>5</v>
      </c>
      <c r="I5" s="73"/>
    </row>
    <row r="6" spans="2:9" s="33" customFormat="1" ht="25.5" customHeight="1">
      <c r="B6" s="42" t="s">
        <v>8</v>
      </c>
      <c r="C6" s="58" t="s">
        <v>10</v>
      </c>
      <c r="D6" s="12"/>
      <c r="E6" s="12">
        <f>F6-D6</f>
        <v>0</v>
      </c>
      <c r="F6" s="86"/>
      <c r="G6" s="14">
        <f>'Tag &amp; Nacht 2013'!I3</f>
        <v>0</v>
      </c>
      <c r="I6" s="74">
        <f>IF(G6=0,0,1)</f>
        <v>0</v>
      </c>
    </row>
    <row r="7" spans="2:9" s="33" customFormat="1" ht="25.5" customHeight="1">
      <c r="B7" s="42" t="s">
        <v>14</v>
      </c>
      <c r="C7" s="58" t="s">
        <v>11</v>
      </c>
      <c r="D7" s="12"/>
      <c r="E7" s="12">
        <f aca="true" t="shared" si="0" ref="E7:E16">F7-D7</f>
        <v>0</v>
      </c>
      <c r="F7" s="13"/>
      <c r="G7" s="14">
        <f>'Tag &amp; Nacht 2013'!I4</f>
        <v>0</v>
      </c>
      <c r="I7" s="74">
        <f aca="true" t="shared" si="1" ref="I7:I16">IF(G7=0,0,1)</f>
        <v>0</v>
      </c>
    </row>
    <row r="8" spans="2:9" s="33" customFormat="1" ht="25.5" customHeight="1">
      <c r="B8" s="42" t="s">
        <v>15</v>
      </c>
      <c r="C8" s="58" t="s">
        <v>9</v>
      </c>
      <c r="D8" s="12"/>
      <c r="E8" s="12">
        <f t="shared" si="0"/>
        <v>0</v>
      </c>
      <c r="F8" s="13"/>
      <c r="G8" s="14">
        <f>'Tag &amp; Nacht 2013'!I5</f>
        <v>0</v>
      </c>
      <c r="I8" s="74">
        <f t="shared" si="1"/>
        <v>0</v>
      </c>
    </row>
    <row r="9" spans="2:9" s="33" customFormat="1" ht="25.5" customHeight="1">
      <c r="B9" s="42" t="s">
        <v>16</v>
      </c>
      <c r="C9" s="58" t="s">
        <v>12</v>
      </c>
      <c r="D9" s="12"/>
      <c r="E9" s="12">
        <f t="shared" si="0"/>
        <v>0</v>
      </c>
      <c r="F9" s="13"/>
      <c r="G9" s="14">
        <f>'Tag &amp; Nacht 2013'!I6</f>
        <v>0</v>
      </c>
      <c r="I9" s="74">
        <f t="shared" si="1"/>
        <v>0</v>
      </c>
    </row>
    <row r="10" spans="2:9" s="33" customFormat="1" ht="25.5" customHeight="1">
      <c r="B10" s="42" t="s">
        <v>17</v>
      </c>
      <c r="C10" s="59" t="s">
        <v>42</v>
      </c>
      <c r="D10" s="12"/>
      <c r="E10" s="12">
        <f t="shared" si="0"/>
        <v>0</v>
      </c>
      <c r="F10" s="13"/>
      <c r="G10" s="14">
        <f>'Tag &amp; Nacht 2013'!I7</f>
        <v>0</v>
      </c>
      <c r="H10" s="7"/>
      <c r="I10" s="74">
        <f t="shared" si="1"/>
        <v>0</v>
      </c>
    </row>
    <row r="11" spans="2:9" s="33" customFormat="1" ht="25.5" customHeight="1">
      <c r="B11" s="42" t="s">
        <v>18</v>
      </c>
      <c r="C11" s="59" t="s">
        <v>43</v>
      </c>
      <c r="D11" s="12"/>
      <c r="E11" s="12">
        <f t="shared" si="0"/>
        <v>0</v>
      </c>
      <c r="F11" s="13"/>
      <c r="G11" s="14">
        <f>'Tag &amp; Nacht 2013'!I8</f>
        <v>0</v>
      </c>
      <c r="H11" s="7"/>
      <c r="I11" s="74">
        <f t="shared" si="1"/>
        <v>0</v>
      </c>
    </row>
    <row r="12" spans="2:9" s="33" customFormat="1" ht="25.5" customHeight="1">
      <c r="B12" s="42" t="s">
        <v>19</v>
      </c>
      <c r="C12" s="59" t="s">
        <v>13</v>
      </c>
      <c r="D12" s="12"/>
      <c r="E12" s="12">
        <f t="shared" si="0"/>
        <v>0</v>
      </c>
      <c r="F12" s="13"/>
      <c r="G12" s="14">
        <f>'Tag &amp; Nacht 2013'!I9</f>
        <v>0</v>
      </c>
      <c r="I12" s="74">
        <f t="shared" si="1"/>
        <v>0</v>
      </c>
    </row>
    <row r="13" spans="2:9" s="33" customFormat="1" ht="25.5" customHeight="1">
      <c r="B13" s="42" t="s">
        <v>20</v>
      </c>
      <c r="C13" s="59" t="s">
        <v>44</v>
      </c>
      <c r="D13" s="12"/>
      <c r="E13" s="12">
        <f t="shared" si="0"/>
        <v>0</v>
      </c>
      <c r="F13" s="13"/>
      <c r="G13" s="14">
        <f>'Tag &amp; Nacht 2013'!I10</f>
        <v>0</v>
      </c>
      <c r="H13" s="7"/>
      <c r="I13" s="74">
        <f t="shared" si="1"/>
        <v>0</v>
      </c>
    </row>
    <row r="14" spans="2:9" s="33" customFormat="1" ht="25.5" customHeight="1">
      <c r="B14" s="42" t="s">
        <v>21</v>
      </c>
      <c r="C14" s="58" t="s">
        <v>3</v>
      </c>
      <c r="D14" s="12"/>
      <c r="E14" s="12">
        <f t="shared" si="0"/>
        <v>0</v>
      </c>
      <c r="F14" s="13"/>
      <c r="G14" s="14">
        <f>'Tag &amp; Nacht 2013'!I11</f>
        <v>0</v>
      </c>
      <c r="I14" s="74">
        <f t="shared" si="1"/>
        <v>0</v>
      </c>
    </row>
    <row r="15" spans="2:9" s="33" customFormat="1" ht="25.5" customHeight="1">
      <c r="B15" s="42" t="s">
        <v>22</v>
      </c>
      <c r="C15" s="59" t="s">
        <v>45</v>
      </c>
      <c r="D15" s="12"/>
      <c r="E15" s="12">
        <f t="shared" si="0"/>
        <v>0</v>
      </c>
      <c r="F15" s="13"/>
      <c r="G15" s="14">
        <f>'Tag &amp; Nacht 2013'!I12</f>
        <v>0</v>
      </c>
      <c r="H15" s="7"/>
      <c r="I15" s="74">
        <f t="shared" si="1"/>
        <v>0</v>
      </c>
    </row>
    <row r="16" spans="2:10" s="33" customFormat="1" ht="25.5" customHeight="1" thickBot="1">
      <c r="B16" s="42" t="s">
        <v>23</v>
      </c>
      <c r="C16" s="60" t="s">
        <v>46</v>
      </c>
      <c r="D16" s="12"/>
      <c r="E16" s="12">
        <f t="shared" si="0"/>
        <v>0</v>
      </c>
      <c r="F16" s="13"/>
      <c r="G16" s="14">
        <f>'Tag &amp; Nacht 2013'!I13</f>
        <v>0</v>
      </c>
      <c r="H16" s="7"/>
      <c r="I16" s="74">
        <f t="shared" si="1"/>
        <v>0</v>
      </c>
      <c r="J16" s="39"/>
    </row>
    <row r="17" spans="2:9" ht="27" thickBot="1">
      <c r="B17" s="107" t="s">
        <v>4</v>
      </c>
      <c r="C17" s="108"/>
      <c r="D17" s="108"/>
      <c r="E17" s="108"/>
      <c r="F17" s="108"/>
      <c r="G17" s="109"/>
      <c r="I17" s="7"/>
    </row>
  </sheetData>
  <sheetProtection/>
  <mergeCells count="3">
    <mergeCell ref="B1:G1"/>
    <mergeCell ref="B3:G3"/>
    <mergeCell ref="B17:G17"/>
  </mergeCells>
  <printOptions/>
  <pageMargins left="0.787401575" right="0.787401575" top="0.984251969" bottom="0.984251969" header="0.4921259845" footer="0.4921259845"/>
  <pageSetup orientation="portrait" paperSize="9" scale="6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17"/>
  <sheetViews>
    <sheetView zoomScalePageLayoutView="0" workbookViewId="0" topLeftCell="A1">
      <selection activeCell="G19" sqref="G19"/>
    </sheetView>
  </sheetViews>
  <sheetFormatPr defaultColWidth="20.421875" defaultRowHeight="12.75"/>
  <cols>
    <col min="1" max="1" width="1.1484375" style="7" customWidth="1"/>
    <col min="2" max="2" width="10.421875" style="7" customWidth="1"/>
    <col min="3" max="3" width="36.00390625" style="15" customWidth="1"/>
    <col min="4" max="4" width="13.57421875" style="7" customWidth="1"/>
    <col min="5" max="5" width="13.57421875" style="15" customWidth="1"/>
    <col min="6" max="6" width="14.8515625" style="7" customWidth="1"/>
    <col min="7" max="7" width="15.140625" style="7" customWidth="1"/>
    <col min="8" max="8" width="0.85546875" style="7" customWidth="1"/>
    <col min="9" max="9" width="20.421875" style="72" customWidth="1"/>
    <col min="10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6384" width="20.421875" style="7" customWidth="1"/>
  </cols>
  <sheetData>
    <row r="1" spans="1:7" ht="50.25" customHeight="1">
      <c r="A1" s="16"/>
      <c r="B1" s="105" t="s">
        <v>6</v>
      </c>
      <c r="C1" s="106"/>
      <c r="D1" s="106"/>
      <c r="E1" s="106"/>
      <c r="F1" s="106"/>
      <c r="G1" s="106"/>
    </row>
    <row r="2" spans="3:6" ht="33.75" customHeight="1" thickBot="1">
      <c r="C2" s="17"/>
      <c r="D2" s="17"/>
      <c r="E2" s="18"/>
      <c r="F2" s="17"/>
    </row>
    <row r="3" spans="1:7" ht="67.5" customHeight="1" thickBot="1">
      <c r="A3" s="19"/>
      <c r="B3" s="102" t="s">
        <v>54</v>
      </c>
      <c r="C3" s="103"/>
      <c r="D3" s="103"/>
      <c r="E3" s="103"/>
      <c r="F3" s="103"/>
      <c r="G3" s="104"/>
    </row>
    <row r="4" ht="27" customHeight="1" thickBot="1">
      <c r="C4" s="6"/>
    </row>
    <row r="5" spans="2:9" s="33" customFormat="1" ht="26.25" customHeight="1">
      <c r="B5" s="8" t="s">
        <v>0</v>
      </c>
      <c r="C5" s="9" t="s">
        <v>1</v>
      </c>
      <c r="D5" s="9" t="s">
        <v>52</v>
      </c>
      <c r="E5" s="9" t="s">
        <v>53</v>
      </c>
      <c r="F5" s="9" t="s">
        <v>7</v>
      </c>
      <c r="G5" s="10" t="s">
        <v>5</v>
      </c>
      <c r="I5" s="73"/>
    </row>
    <row r="6" spans="2:9" s="33" customFormat="1" ht="25.5" customHeight="1">
      <c r="B6" s="11" t="s">
        <v>8</v>
      </c>
      <c r="C6" s="58" t="s">
        <v>10</v>
      </c>
      <c r="D6" s="12"/>
      <c r="E6" s="12">
        <f>F6-D6</f>
        <v>0</v>
      </c>
      <c r="F6" s="86"/>
      <c r="G6" s="14">
        <f>'Tag &amp; Nacht 2013'!J3</f>
        <v>0</v>
      </c>
      <c r="I6" s="74">
        <f aca="true" t="shared" si="0" ref="I6:I16">IF(G6=0,0,1)</f>
        <v>0</v>
      </c>
    </row>
    <row r="7" spans="2:9" s="33" customFormat="1" ht="25.5" customHeight="1">
      <c r="B7" s="11" t="s">
        <v>14</v>
      </c>
      <c r="C7" s="58" t="s">
        <v>11</v>
      </c>
      <c r="D7" s="12"/>
      <c r="E7" s="12">
        <f aca="true" t="shared" si="1" ref="E7:E16">F7-D7</f>
        <v>0</v>
      </c>
      <c r="F7" s="13"/>
      <c r="G7" s="14">
        <f>'Tag &amp; Nacht 2013'!J4</f>
        <v>0</v>
      </c>
      <c r="I7" s="74">
        <f t="shared" si="0"/>
        <v>0</v>
      </c>
    </row>
    <row r="8" spans="2:9" s="33" customFormat="1" ht="25.5" customHeight="1">
      <c r="B8" s="11" t="s">
        <v>15</v>
      </c>
      <c r="C8" s="58" t="s">
        <v>9</v>
      </c>
      <c r="D8" s="12"/>
      <c r="E8" s="12">
        <f t="shared" si="1"/>
        <v>0</v>
      </c>
      <c r="F8" s="13"/>
      <c r="G8" s="14">
        <f>'Tag &amp; Nacht 2013'!J5</f>
        <v>0</v>
      </c>
      <c r="I8" s="74">
        <f t="shared" si="0"/>
        <v>0</v>
      </c>
    </row>
    <row r="9" spans="2:9" s="33" customFormat="1" ht="25.5" customHeight="1">
      <c r="B9" s="11" t="s">
        <v>16</v>
      </c>
      <c r="C9" s="58" t="s">
        <v>12</v>
      </c>
      <c r="D9" s="12"/>
      <c r="E9" s="12">
        <f t="shared" si="1"/>
        <v>0</v>
      </c>
      <c r="F9" s="13"/>
      <c r="G9" s="14">
        <f>'Tag &amp; Nacht 2013'!J6</f>
        <v>0</v>
      </c>
      <c r="I9" s="74">
        <f t="shared" si="0"/>
        <v>0</v>
      </c>
    </row>
    <row r="10" spans="2:9" s="33" customFormat="1" ht="25.5" customHeight="1">
      <c r="B10" s="11" t="s">
        <v>17</v>
      </c>
      <c r="C10" s="59" t="s">
        <v>42</v>
      </c>
      <c r="D10" s="12"/>
      <c r="E10" s="12">
        <f t="shared" si="1"/>
        <v>0</v>
      </c>
      <c r="F10" s="13"/>
      <c r="G10" s="14">
        <f>'Tag &amp; Nacht 2013'!J7</f>
        <v>0</v>
      </c>
      <c r="H10" s="7"/>
      <c r="I10" s="74">
        <f t="shared" si="0"/>
        <v>0</v>
      </c>
    </row>
    <row r="11" spans="2:9" s="33" customFormat="1" ht="25.5" customHeight="1">
      <c r="B11" s="11" t="s">
        <v>18</v>
      </c>
      <c r="C11" s="59" t="s">
        <v>43</v>
      </c>
      <c r="D11" s="12"/>
      <c r="E11" s="12">
        <f t="shared" si="1"/>
        <v>0</v>
      </c>
      <c r="F11" s="13"/>
      <c r="G11" s="14">
        <f>'Tag &amp; Nacht 2013'!J8</f>
        <v>0</v>
      </c>
      <c r="H11" s="7"/>
      <c r="I11" s="74">
        <f t="shared" si="0"/>
        <v>0</v>
      </c>
    </row>
    <row r="12" spans="2:9" s="33" customFormat="1" ht="25.5" customHeight="1">
      <c r="B12" s="11" t="s">
        <v>19</v>
      </c>
      <c r="C12" s="59" t="s">
        <v>13</v>
      </c>
      <c r="D12" s="12"/>
      <c r="E12" s="12">
        <f t="shared" si="1"/>
        <v>0</v>
      </c>
      <c r="F12" s="13"/>
      <c r="G12" s="14">
        <f>'Tag &amp; Nacht 2013'!J9</f>
        <v>0</v>
      </c>
      <c r="I12" s="74">
        <f t="shared" si="0"/>
        <v>0</v>
      </c>
    </row>
    <row r="13" spans="2:9" s="33" customFormat="1" ht="25.5" customHeight="1">
      <c r="B13" s="11" t="s">
        <v>20</v>
      </c>
      <c r="C13" s="59" t="s">
        <v>44</v>
      </c>
      <c r="D13" s="12"/>
      <c r="E13" s="12">
        <f t="shared" si="1"/>
        <v>0</v>
      </c>
      <c r="F13" s="13"/>
      <c r="G13" s="14">
        <f>'Tag &amp; Nacht 2013'!J10</f>
        <v>0</v>
      </c>
      <c r="H13" s="7"/>
      <c r="I13" s="74">
        <f t="shared" si="0"/>
        <v>0</v>
      </c>
    </row>
    <row r="14" spans="2:9" s="33" customFormat="1" ht="25.5" customHeight="1">
      <c r="B14" s="11" t="s">
        <v>21</v>
      </c>
      <c r="C14" s="58" t="s">
        <v>3</v>
      </c>
      <c r="D14" s="12"/>
      <c r="E14" s="12">
        <f t="shared" si="1"/>
        <v>0</v>
      </c>
      <c r="F14" s="13"/>
      <c r="G14" s="14">
        <f>'Tag &amp; Nacht 2013'!J11</f>
        <v>0</v>
      </c>
      <c r="I14" s="74">
        <f t="shared" si="0"/>
        <v>0</v>
      </c>
    </row>
    <row r="15" spans="2:9" s="33" customFormat="1" ht="25.5" customHeight="1">
      <c r="B15" s="11" t="s">
        <v>22</v>
      </c>
      <c r="C15" s="59" t="s">
        <v>45</v>
      </c>
      <c r="D15" s="12"/>
      <c r="E15" s="12">
        <f t="shared" si="1"/>
        <v>0</v>
      </c>
      <c r="F15" s="13"/>
      <c r="G15" s="14">
        <f>'Tag &amp; Nacht 2013'!J12</f>
        <v>0</v>
      </c>
      <c r="H15" s="7"/>
      <c r="I15" s="74">
        <f t="shared" si="0"/>
        <v>0</v>
      </c>
    </row>
    <row r="16" spans="2:10" s="33" customFormat="1" ht="25.5" customHeight="1" thickBot="1">
      <c r="B16" s="11" t="s">
        <v>23</v>
      </c>
      <c r="C16" s="60" t="s">
        <v>46</v>
      </c>
      <c r="D16" s="12"/>
      <c r="E16" s="12">
        <f t="shared" si="1"/>
        <v>0</v>
      </c>
      <c r="F16" s="13"/>
      <c r="G16" s="14">
        <f>'Tag &amp; Nacht 2013'!J13</f>
        <v>0</v>
      </c>
      <c r="H16" s="7"/>
      <c r="I16" s="74">
        <f t="shared" si="0"/>
        <v>0</v>
      </c>
      <c r="J16" s="39"/>
    </row>
    <row r="17" spans="2:9" ht="27" thickBot="1">
      <c r="B17" s="107" t="s">
        <v>4</v>
      </c>
      <c r="C17" s="108"/>
      <c r="D17" s="108"/>
      <c r="E17" s="108"/>
      <c r="F17" s="108"/>
      <c r="G17" s="109"/>
      <c r="I17" s="7"/>
    </row>
  </sheetData>
  <sheetProtection/>
  <mergeCells count="3">
    <mergeCell ref="B1:G1"/>
    <mergeCell ref="B3:G3"/>
    <mergeCell ref="B17:G17"/>
  </mergeCells>
  <printOptions/>
  <pageMargins left="0.787401575" right="0.787401575" top="0.984251969" bottom="0.984251969" header="0.4921259845" footer="0.4921259845"/>
  <pageSetup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2012-09-06T18:13:21Z</cp:lastPrinted>
  <dcterms:created xsi:type="dcterms:W3CDTF">2009-01-04T17:48:47Z</dcterms:created>
  <dcterms:modified xsi:type="dcterms:W3CDTF">2013-03-30T20:23:38Z</dcterms:modified>
  <cp:category/>
  <cp:version/>
  <cp:contentType/>
  <cp:contentStatus/>
</cp:coreProperties>
</file>