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550" activeTab="0"/>
  </bookViews>
  <sheets>
    <sheet name="SA 2015 PLP" sheetId="1" r:id="rId1"/>
    <sheet name="Eingabe" sheetId="2" r:id="rId2"/>
  </sheets>
  <definedNames>
    <definedName name="_xlnm.Print_Area" localSheetId="1">'Eingabe'!$A$1:$M$56</definedName>
    <definedName name="_xlnm.Print_Area" localSheetId="0">'SA 2015 PLP'!$A$1:$R$225</definedName>
  </definedNames>
  <calcPr fullCalcOnLoad="1"/>
</workbook>
</file>

<file path=xl/sharedStrings.xml><?xml version="1.0" encoding="utf-8"?>
<sst xmlns="http://schemas.openxmlformats.org/spreadsheetml/2006/main" count="466" uniqueCount="87">
  <si>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</si>
  <si>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</si>
  <si>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</si>
  <si>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</si>
  <si>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</si>
  <si>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</si>
  <si>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</si>
  <si>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</si>
  <si>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</si>
  <si>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</si>
  <si>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</si>
  <si>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</si>
  <si>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</si>
  <si>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</si>
  <si>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</si>
  <si>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</si>
  <si>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</si>
  <si>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</si>
  <si>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</si>
  <si>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</si>
  <si>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</si>
  <si>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</si>
  <si>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</si>
  <si>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</si>
  <si>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</si>
  <si>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</si>
  <si>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</si>
  <si>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</si>
  <si>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</si>
  <si>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</si>
  <si>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</si>
  <si>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</si>
  <si>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</si>
  <si>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</si>
  <si>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</si>
  <si>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</si>
  <si>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</si>
  <si>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</si>
  <si>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</si>
  <si>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</si>
  <si>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</si>
  <si>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</si>
  <si>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</si>
  <si>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</si>
  <si>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</si>
  <si>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</si>
  <si>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</si>
  <si>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</si>
  <si>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</si>
  <si>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</si>
  <si>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</si>
  <si>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</si>
  <si>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</si>
  <si>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</si>
  <si>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</si>
  <si>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</si>
  <si>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</si>
  <si>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</si>
  <si>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</si>
  <si>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</si>
  <si>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</si>
  <si>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</si>
  <si>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Punktevergabe: 30,27,25,24,23,22,21,20,19,18,17,16,15,14,13,12,11,10,9,8,7,6,5,4,3,2,1</t>
  </si>
  <si>
    <t>E</t>
  </si>
  <si>
    <t>F</t>
  </si>
  <si>
    <t>G</t>
  </si>
  <si>
    <t>H</t>
  </si>
  <si>
    <t>I</t>
  </si>
  <si>
    <t>D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</si>
  <si>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</si>
  <si>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</si>
  <si>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</si>
  <si>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</si>
  <si>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</si>
  <si>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</si>
  <si>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</si>
  <si>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SA 2015 PLP Tag und Nacht</t>
  </si>
  <si>
    <t>Bertl Graf</t>
  </si>
  <si>
    <t>Fredi Lippert</t>
  </si>
  <si>
    <t>Poldi Karla</t>
  </si>
  <si>
    <t>Carrera</t>
  </si>
  <si>
    <t>Holz</t>
  </si>
  <si>
    <t>Martin Leo Gruber</t>
  </si>
  <si>
    <t>Christian Melbinger</t>
  </si>
  <si>
    <t>Wolfgang Anecker</t>
  </si>
  <si>
    <t>Per Bosch</t>
  </si>
  <si>
    <t>Walter Lemböck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</si>
</sst>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0.000"/>
    <numFmt numFmtId="174" formatCode="0.0000"/>
    <numFmt numFmtId="175" formatCode="0.0"/>
    <numFmt numFmtId="176" formatCode="0;[Red]0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26"/>
      <name val="Academy Engraved LET"/>
      <family val="0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2"/>
      <name val="Verdana"/>
      <family val="2"/>
    </font>
    <font>
      <b/>
      <sz val="14"/>
      <color indexed="10"/>
      <name val="Verdana"/>
      <family val="2"/>
    </font>
    <font>
      <b/>
      <sz val="14"/>
      <color indexed="17"/>
      <name val="Verdana"/>
      <family val="2"/>
    </font>
    <font>
      <sz val="14"/>
      <color indexed="9"/>
      <name val="Verdana"/>
      <family val="2"/>
    </font>
    <font>
      <b/>
      <sz val="11"/>
      <color indexed="23"/>
      <name val="Verdana"/>
      <family val="2"/>
    </font>
    <font>
      <sz val="14"/>
      <color indexed="23"/>
      <name val="Verdana"/>
      <family val="2"/>
    </font>
    <font>
      <i/>
      <sz val="36"/>
      <name val="Academy Engraved LE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4"/>
      <color rgb="FF0000FF"/>
      <name val="Verdana"/>
      <family val="2"/>
    </font>
    <font>
      <b/>
      <sz val="14"/>
      <color rgb="FFFF0000"/>
      <name val="Verdana"/>
      <family val="2"/>
    </font>
    <font>
      <b/>
      <sz val="14"/>
      <color rgb="FF008000"/>
      <name val="Arial"/>
      <family val="2"/>
    </font>
    <font>
      <b/>
      <sz val="14"/>
      <color rgb="FF008000"/>
      <name val="Verdana"/>
      <family val="2"/>
    </font>
    <font>
      <sz val="14"/>
      <color theme="0"/>
      <name val="Verdana"/>
      <family val="2"/>
    </font>
    <font>
      <b/>
      <sz val="11"/>
      <color theme="0" tint="-0.4999699890613556"/>
      <name val="Verdana"/>
      <family val="2"/>
    </font>
    <font>
      <sz val="14"/>
      <color theme="0" tint="-0.4999699890613556"/>
      <name val="Verdana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/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6" borderId="2" applyNumberFormat="0" applyAlignment="0" applyProtection="0"/>
    <xf numFmtId="169" fontId="0" fillId="0" borderId="0" applyFont="0" applyFill="0" applyBorder="0" applyAlignment="0" applyProtection="0"/>
    <xf numFmtId="0" fontId="61" fillId="27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64" fillId="28" borderId="0" applyNumberFormat="0" applyBorder="0" applyAlignment="0" applyProtection="0"/>
    <xf numFmtId="171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32" borderId="9" applyNumberFormat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2" fontId="14" fillId="34" borderId="10" xfId="0" applyNumberFormat="1" applyFont="1" applyFill="1" applyBorder="1" applyAlignment="1">
      <alignment horizontal="center" vertical="center"/>
    </xf>
    <xf numFmtId="1" fontId="15" fillId="33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173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173" fontId="17" fillId="0" borderId="12" xfId="45" applyNumberFormat="1" applyFont="1" applyBorder="1" applyAlignment="1">
      <alignment horizontal="center" vertical="center" wrapText="1"/>
      <protection/>
    </xf>
    <xf numFmtId="173" fontId="17" fillId="0" borderId="13" xfId="45" applyNumberFormat="1" applyFont="1" applyBorder="1" applyAlignment="1">
      <alignment horizontal="center" vertical="center" wrapText="1"/>
      <protection/>
    </xf>
    <xf numFmtId="0" fontId="14" fillId="36" borderId="14" xfId="0" applyFont="1" applyFill="1" applyBorder="1" applyAlignment="1">
      <alignment horizontal="center" vertical="center"/>
    </xf>
    <xf numFmtId="0" fontId="14" fillId="37" borderId="14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2" fontId="14" fillId="40" borderId="1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173" fontId="17" fillId="0" borderId="16" xfId="45" applyNumberFormat="1" applyFont="1" applyBorder="1" applyAlignment="1">
      <alignment horizontal="center" vertical="center" wrapText="1"/>
      <protection/>
    </xf>
    <xf numFmtId="173" fontId="17" fillId="0" borderId="17" xfId="45" applyNumberFormat="1" applyFont="1" applyBorder="1" applyAlignment="1">
      <alignment horizontal="center" vertical="center" wrapText="1"/>
      <protection/>
    </xf>
    <xf numFmtId="0" fontId="14" fillId="35" borderId="18" xfId="0" applyFont="1" applyFill="1" applyBorder="1" applyAlignment="1">
      <alignment horizontal="center" vertical="center"/>
    </xf>
    <xf numFmtId="49" fontId="14" fillId="35" borderId="19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21" fillId="42" borderId="10" xfId="45" applyNumberFormat="1" applyFont="1" applyFill="1" applyBorder="1" applyAlignment="1">
      <alignment horizontal="center" vertical="center"/>
      <protection/>
    </xf>
    <xf numFmtId="2" fontId="18" fillId="42" borderId="10" xfId="45" applyNumberFormat="1" applyFont="1" applyFill="1" applyBorder="1" applyAlignment="1">
      <alignment horizontal="center" vertical="center"/>
      <protection/>
    </xf>
    <xf numFmtId="2" fontId="20" fillId="42" borderId="10" xfId="45" applyNumberFormat="1" applyFont="1" applyFill="1" applyBorder="1" applyAlignment="1">
      <alignment horizontal="center" vertical="center"/>
      <protection/>
    </xf>
    <xf numFmtId="2" fontId="19" fillId="42" borderId="10" xfId="45" applyNumberFormat="1" applyFont="1" applyFill="1" applyBorder="1" applyAlignment="1">
      <alignment horizontal="center" vertical="center"/>
      <protection/>
    </xf>
    <xf numFmtId="176" fontId="16" fillId="33" borderId="20" xfId="45" applyNumberFormat="1" applyFont="1" applyFill="1" applyBorder="1" applyAlignment="1">
      <alignment horizontal="left" vertical="center"/>
      <protection/>
    </xf>
    <xf numFmtId="2" fontId="74" fillId="42" borderId="10" xfId="45" applyNumberFormat="1" applyFont="1" applyFill="1" applyBorder="1" applyAlignment="1">
      <alignment horizontal="center" vertical="center"/>
      <protection/>
    </xf>
    <xf numFmtId="0" fontId="17" fillId="33" borderId="0" xfId="0" applyFont="1" applyFill="1" applyAlignment="1">
      <alignment horizontal="center" vertical="center"/>
    </xf>
    <xf numFmtId="2" fontId="16" fillId="33" borderId="21" xfId="45" applyNumberFormat="1" applyFont="1" applyFill="1" applyBorder="1" applyAlignment="1">
      <alignment horizontal="center" vertical="center"/>
      <protection/>
    </xf>
    <xf numFmtId="49" fontId="14" fillId="35" borderId="22" xfId="0" applyNumberFormat="1" applyFont="1" applyFill="1" applyBorder="1" applyAlignment="1">
      <alignment horizontal="center" vertical="center"/>
    </xf>
    <xf numFmtId="2" fontId="14" fillId="34" borderId="15" xfId="0" applyNumberFormat="1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4" fillId="41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14" fillId="41" borderId="10" xfId="0" applyFont="1" applyFill="1" applyBorder="1" applyAlignment="1">
      <alignment horizontal="left" vertical="center"/>
    </xf>
    <xf numFmtId="0" fontId="30" fillId="33" borderId="0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172" fontId="12" fillId="42" borderId="25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14" fillId="41" borderId="12" xfId="0" applyFont="1" applyFill="1" applyBorder="1" applyAlignment="1">
      <alignment horizontal="left" vertical="center"/>
    </xf>
    <xf numFmtId="0" fontId="4" fillId="41" borderId="27" xfId="0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left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5" fillId="35" borderId="12" xfId="0" applyFont="1" applyFill="1" applyBorder="1" applyAlignment="1">
      <alignment horizontal="center" vertical="center"/>
    </xf>
    <xf numFmtId="0" fontId="15" fillId="35" borderId="13" xfId="0" applyFont="1" applyFill="1" applyBorder="1" applyAlignment="1">
      <alignment horizontal="center" vertical="center"/>
    </xf>
    <xf numFmtId="2" fontId="15" fillId="36" borderId="10" xfId="0" applyNumberFormat="1" applyFont="1" applyFill="1" applyBorder="1" applyAlignment="1">
      <alignment horizontal="center" vertical="center"/>
    </xf>
    <xf numFmtId="2" fontId="15" fillId="36" borderId="28" xfId="0" applyNumberFormat="1" applyFont="1" applyFill="1" applyBorder="1" applyAlignment="1">
      <alignment horizontal="center" vertical="center"/>
    </xf>
    <xf numFmtId="2" fontId="15" fillId="37" borderId="10" xfId="0" applyNumberFormat="1" applyFont="1" applyFill="1" applyBorder="1" applyAlignment="1">
      <alignment horizontal="center" vertical="center"/>
    </xf>
    <xf numFmtId="2" fontId="15" fillId="37" borderId="28" xfId="0" applyNumberFormat="1" applyFont="1" applyFill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5" fillId="0" borderId="28" xfId="0" applyNumberFormat="1" applyFont="1" applyBorder="1" applyAlignment="1">
      <alignment horizontal="center" vertical="center"/>
    </xf>
    <xf numFmtId="0" fontId="15" fillId="35" borderId="15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5" fillId="35" borderId="28" xfId="0" applyFont="1" applyFill="1" applyBorder="1" applyAlignment="1">
      <alignment horizontal="center" vertical="center"/>
    </xf>
    <xf numFmtId="2" fontId="14" fillId="43" borderId="12" xfId="0" applyNumberFormat="1" applyFont="1" applyFill="1" applyBorder="1" applyAlignment="1">
      <alignment horizontal="center" vertical="center"/>
    </xf>
    <xf numFmtId="2" fontId="14" fillId="44" borderId="10" xfId="0" applyNumberFormat="1" applyFont="1" applyFill="1" applyBorder="1" applyAlignment="1">
      <alignment horizontal="center" vertical="center"/>
    </xf>
    <xf numFmtId="2" fontId="14" fillId="45" borderId="10" xfId="0" applyNumberFormat="1" applyFont="1" applyFill="1" applyBorder="1" applyAlignment="1">
      <alignment horizontal="center" vertical="center"/>
    </xf>
    <xf numFmtId="1" fontId="15" fillId="35" borderId="12" xfId="0" applyNumberFormat="1" applyFont="1" applyFill="1" applyBorder="1" applyAlignment="1">
      <alignment horizontal="center" vertical="center"/>
    </xf>
    <xf numFmtId="1" fontId="15" fillId="36" borderId="10" xfId="0" applyNumberFormat="1" applyFont="1" applyFill="1" applyBorder="1" applyAlignment="1">
      <alignment horizontal="center" vertical="center"/>
    </xf>
    <xf numFmtId="1" fontId="15" fillId="37" borderId="10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left" vertical="center"/>
    </xf>
    <xf numFmtId="0" fontId="14" fillId="36" borderId="10" xfId="0" applyFont="1" applyFill="1" applyBorder="1" applyAlignment="1">
      <alignment horizontal="left" vertical="center"/>
    </xf>
    <xf numFmtId="0" fontId="14" fillId="35" borderId="12" xfId="0" applyFont="1" applyFill="1" applyBorder="1" applyAlignment="1">
      <alignment horizontal="left" vertical="center"/>
    </xf>
    <xf numFmtId="0" fontId="14" fillId="35" borderId="12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/>
    </xf>
    <xf numFmtId="0" fontId="75" fillId="39" borderId="28" xfId="0" applyFont="1" applyFill="1" applyBorder="1" applyAlignment="1">
      <alignment horizontal="center" vertical="center"/>
    </xf>
    <xf numFmtId="2" fontId="76" fillId="33" borderId="21" xfId="45" applyNumberFormat="1" applyFont="1" applyFill="1" applyBorder="1" applyAlignment="1">
      <alignment horizontal="center" vertical="center"/>
      <protection/>
    </xf>
    <xf numFmtId="2" fontId="77" fillId="33" borderId="21" xfId="45" applyNumberFormat="1" applyFont="1" applyFill="1" applyBorder="1" applyAlignment="1">
      <alignment horizontal="center" vertical="center"/>
      <protection/>
    </xf>
    <xf numFmtId="176" fontId="77" fillId="33" borderId="20" xfId="45" applyNumberFormat="1" applyFont="1" applyFill="1" applyBorder="1" applyAlignment="1">
      <alignment horizontal="left" vertical="center"/>
      <protection/>
    </xf>
    <xf numFmtId="2" fontId="78" fillId="42" borderId="10" xfId="45" applyNumberFormat="1" applyFont="1" applyFill="1" applyBorder="1" applyAlignment="1">
      <alignment horizontal="center" vertical="center"/>
      <protection/>
    </xf>
    <xf numFmtId="2" fontId="79" fillId="33" borderId="21" xfId="45" applyNumberFormat="1" applyFont="1" applyFill="1" applyBorder="1" applyAlignment="1">
      <alignment horizontal="center" vertical="center"/>
      <protection/>
    </xf>
    <xf numFmtId="176" fontId="79" fillId="33" borderId="20" xfId="45" applyNumberFormat="1" applyFont="1" applyFill="1" applyBorder="1" applyAlignment="1">
      <alignment horizontal="left" vertical="center"/>
      <protection/>
    </xf>
    <xf numFmtId="0" fontId="14" fillId="35" borderId="10" xfId="0" applyFont="1" applyFill="1" applyBorder="1" applyAlignment="1">
      <alignment horizontal="center" vertical="center"/>
    </xf>
    <xf numFmtId="0" fontId="14" fillId="35" borderId="0" xfId="0" applyFont="1" applyFill="1" applyAlignment="1">
      <alignment horizontal="left" vertical="center"/>
    </xf>
    <xf numFmtId="2" fontId="14" fillId="43" borderId="15" xfId="0" applyNumberFormat="1" applyFont="1" applyFill="1" applyBorder="1" applyAlignment="1">
      <alignment horizontal="center" vertical="center"/>
    </xf>
    <xf numFmtId="1" fontId="15" fillId="35" borderId="15" xfId="0" applyNumberFormat="1" applyFont="1" applyFill="1" applyBorder="1" applyAlignment="1">
      <alignment horizontal="center" vertical="center"/>
    </xf>
    <xf numFmtId="0" fontId="14" fillId="42" borderId="32" xfId="0" applyFont="1" applyFill="1" applyBorder="1" applyAlignment="1">
      <alignment horizontal="left" vertical="center"/>
    </xf>
    <xf numFmtId="0" fontId="14" fillId="42" borderId="21" xfId="0" applyFont="1" applyFill="1" applyBorder="1" applyAlignment="1">
      <alignment horizontal="left" vertical="center"/>
    </xf>
    <xf numFmtId="2" fontId="14" fillId="45" borderId="15" xfId="0" applyNumberFormat="1" applyFont="1" applyFill="1" applyBorder="1" applyAlignment="1">
      <alignment horizontal="center" vertical="center"/>
    </xf>
    <xf numFmtId="2" fontId="14" fillId="43" borderId="10" xfId="0" applyNumberFormat="1" applyFont="1" applyFill="1" applyBorder="1" applyAlignment="1">
      <alignment horizontal="center" vertical="center"/>
    </xf>
    <xf numFmtId="2" fontId="14" fillId="44" borderId="15" xfId="0" applyNumberFormat="1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left" vertical="center"/>
    </xf>
    <xf numFmtId="14" fontId="9" fillId="33" borderId="0" xfId="0" applyNumberFormat="1" applyFont="1" applyFill="1" applyBorder="1" applyAlignment="1">
      <alignment horizontal="center" vertical="center"/>
    </xf>
    <xf numFmtId="14" fontId="9" fillId="33" borderId="15" xfId="0" applyNumberFormat="1" applyFont="1" applyFill="1" applyBorder="1" applyAlignment="1">
      <alignment horizontal="center" vertical="center"/>
    </xf>
    <xf numFmtId="173" fontId="9" fillId="33" borderId="15" xfId="0" applyNumberFormat="1" applyFont="1" applyFill="1" applyBorder="1" applyAlignment="1">
      <alignment vertical="center"/>
    </xf>
    <xf numFmtId="0" fontId="9" fillId="33" borderId="15" xfId="0" applyFont="1" applyFill="1" applyBorder="1" applyAlignment="1">
      <alignment horizontal="center" vertical="center"/>
    </xf>
    <xf numFmtId="176" fontId="79" fillId="33" borderId="27" xfId="45" applyNumberFormat="1" applyFont="1" applyFill="1" applyBorder="1" applyAlignment="1">
      <alignment horizontal="left" vertical="center"/>
      <protection/>
    </xf>
    <xf numFmtId="0" fontId="80" fillId="33" borderId="0" xfId="0" applyFont="1" applyFill="1" applyBorder="1" applyAlignment="1">
      <alignment horizontal="center" vertical="center"/>
    </xf>
    <xf numFmtId="0" fontId="14" fillId="36" borderId="12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2" fontId="76" fillId="33" borderId="33" xfId="45" applyNumberFormat="1" applyFont="1" applyFill="1" applyBorder="1" applyAlignment="1">
      <alignment horizontal="center" vertical="center"/>
      <protection/>
    </xf>
    <xf numFmtId="0" fontId="75" fillId="36" borderId="28" xfId="0" applyFont="1" applyFill="1" applyBorder="1" applyAlignment="1">
      <alignment horizontal="center" vertical="center"/>
    </xf>
    <xf numFmtId="1" fontId="15" fillId="35" borderId="10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29" fillId="46" borderId="12" xfId="0" applyFont="1" applyFill="1" applyBorder="1" applyAlignment="1">
      <alignment horizontal="center" vertical="center"/>
    </xf>
    <xf numFmtId="0" fontId="29" fillId="46" borderId="16" xfId="0" applyFont="1" applyFill="1" applyBorder="1" applyAlignment="1">
      <alignment horizontal="center" vertical="center"/>
    </xf>
    <xf numFmtId="0" fontId="14" fillId="33" borderId="35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14" fillId="33" borderId="37" xfId="0" applyFont="1" applyFill="1" applyBorder="1" applyAlignment="1">
      <alignment horizontal="center" vertical="center"/>
    </xf>
    <xf numFmtId="14" fontId="7" fillId="33" borderId="35" xfId="0" applyNumberFormat="1" applyFont="1" applyFill="1" applyBorder="1" applyAlignment="1">
      <alignment horizontal="center" vertical="center"/>
    </xf>
    <xf numFmtId="14" fontId="7" fillId="33" borderId="36" xfId="0" applyNumberFormat="1" applyFont="1" applyFill="1" applyBorder="1" applyAlignment="1">
      <alignment horizontal="center" vertical="center"/>
    </xf>
    <xf numFmtId="14" fontId="7" fillId="33" borderId="37" xfId="0" applyNumberFormat="1" applyFont="1" applyFill="1" applyBorder="1" applyAlignment="1">
      <alignment horizontal="center" vertical="center"/>
    </xf>
    <xf numFmtId="49" fontId="11" fillId="39" borderId="38" xfId="0" applyNumberFormat="1" applyFont="1" applyFill="1" applyBorder="1" applyAlignment="1">
      <alignment horizontal="center" vertical="center" wrapText="1"/>
    </xf>
    <xf numFmtId="49" fontId="11" fillId="39" borderId="39" xfId="0" applyNumberFormat="1" applyFont="1" applyFill="1" applyBorder="1" applyAlignment="1">
      <alignment horizontal="center" vertical="center" wrapText="1"/>
    </xf>
    <xf numFmtId="0" fontId="11" fillId="39" borderId="40" xfId="0" applyFont="1" applyFill="1" applyBorder="1" applyAlignment="1">
      <alignment horizontal="center" vertical="center"/>
    </xf>
    <xf numFmtId="0" fontId="11" fillId="39" borderId="41" xfId="0" applyFont="1" applyFill="1" applyBorder="1" applyAlignment="1">
      <alignment horizontal="center" vertical="center"/>
    </xf>
    <xf numFmtId="172" fontId="12" fillId="39" borderId="38" xfId="0" applyNumberFormat="1" applyFont="1" applyFill="1" applyBorder="1" applyAlignment="1">
      <alignment horizontal="center" vertical="center" wrapText="1"/>
    </xf>
    <xf numFmtId="172" fontId="12" fillId="39" borderId="39" xfId="0" applyNumberFormat="1" applyFont="1" applyFill="1" applyBorder="1" applyAlignment="1">
      <alignment horizontal="center" vertical="center" wrapText="1"/>
    </xf>
    <xf numFmtId="0" fontId="11" fillId="41" borderId="38" xfId="0" applyFont="1" applyFill="1" applyBorder="1" applyAlignment="1">
      <alignment horizontal="center" vertical="center" wrapText="1"/>
    </xf>
    <xf numFmtId="0" fontId="11" fillId="41" borderId="39" xfId="0" applyFont="1" applyFill="1" applyBorder="1" applyAlignment="1">
      <alignment horizontal="center" vertical="center" wrapText="1"/>
    </xf>
    <xf numFmtId="0" fontId="9" fillId="41" borderId="42" xfId="0" applyFont="1" applyFill="1" applyBorder="1" applyAlignment="1">
      <alignment horizontal="center" vertical="center"/>
    </xf>
    <xf numFmtId="0" fontId="9" fillId="41" borderId="43" xfId="0" applyFont="1" applyFill="1" applyBorder="1" applyAlignment="1">
      <alignment horizontal="center" vertical="center"/>
    </xf>
    <xf numFmtId="0" fontId="9" fillId="41" borderId="44" xfId="0" applyFont="1" applyFill="1" applyBorder="1" applyAlignment="1">
      <alignment horizontal="center" vertical="center"/>
    </xf>
    <xf numFmtId="0" fontId="9" fillId="41" borderId="45" xfId="0" applyFont="1" applyFill="1" applyBorder="1" applyAlignment="1">
      <alignment horizontal="center" vertical="center"/>
    </xf>
    <xf numFmtId="0" fontId="9" fillId="41" borderId="46" xfId="0" applyFont="1" applyFill="1" applyBorder="1" applyAlignment="1">
      <alignment horizontal="center" vertical="center"/>
    </xf>
    <xf numFmtId="0" fontId="9" fillId="41" borderId="47" xfId="0" applyFont="1" applyFill="1" applyBorder="1" applyAlignment="1">
      <alignment horizontal="center" vertical="center"/>
    </xf>
    <xf numFmtId="0" fontId="23" fillId="37" borderId="18" xfId="0" applyFont="1" applyFill="1" applyBorder="1" applyAlignment="1">
      <alignment horizontal="center" vertical="center"/>
    </xf>
    <xf numFmtId="0" fontId="23" fillId="37" borderId="48" xfId="0" applyFont="1" applyFill="1" applyBorder="1" applyAlignment="1">
      <alignment horizontal="center" vertical="center"/>
    </xf>
    <xf numFmtId="0" fontId="24" fillId="37" borderId="14" xfId="0" applyFont="1" applyFill="1" applyBorder="1" applyAlignment="1">
      <alignment horizontal="center" vertical="center"/>
    </xf>
    <xf numFmtId="0" fontId="24" fillId="37" borderId="49" xfId="0" applyFont="1" applyFill="1" applyBorder="1" applyAlignment="1">
      <alignment horizontal="center" vertical="center"/>
    </xf>
    <xf numFmtId="0" fontId="26" fillId="37" borderId="50" xfId="0" applyFont="1" applyFill="1" applyBorder="1" applyAlignment="1">
      <alignment horizontal="center" vertical="center"/>
    </xf>
    <xf numFmtId="0" fontId="26" fillId="37" borderId="51" xfId="0" applyFont="1" applyFill="1" applyBorder="1" applyAlignment="1">
      <alignment horizontal="center" vertical="center"/>
    </xf>
    <xf numFmtId="0" fontId="26" fillId="37" borderId="52" xfId="0" applyFont="1" applyFill="1" applyBorder="1" applyAlignment="1">
      <alignment horizontal="center" vertical="center"/>
    </xf>
    <xf numFmtId="0" fontId="26" fillId="37" borderId="53" xfId="0" applyFont="1" applyFill="1" applyBorder="1" applyAlignment="1">
      <alignment horizontal="center" vertical="center"/>
    </xf>
    <xf numFmtId="0" fontId="32" fillId="33" borderId="35" xfId="0" applyFont="1" applyFill="1" applyBorder="1" applyAlignment="1">
      <alignment horizontal="center" vertical="center"/>
    </xf>
    <xf numFmtId="0" fontId="32" fillId="33" borderId="36" xfId="0" applyFont="1" applyFill="1" applyBorder="1" applyAlignment="1">
      <alignment horizontal="center" vertical="center"/>
    </xf>
    <xf numFmtId="0" fontId="32" fillId="33" borderId="37" xfId="0" applyFont="1" applyFill="1" applyBorder="1" applyAlignment="1">
      <alignment horizontal="center" vertical="center"/>
    </xf>
    <xf numFmtId="0" fontId="11" fillId="39" borderId="38" xfId="0" applyFont="1" applyFill="1" applyBorder="1" applyAlignment="1">
      <alignment horizontal="center" vertical="center" wrapText="1"/>
    </xf>
    <xf numFmtId="0" fontId="11" fillId="39" borderId="39" xfId="0" applyFont="1" applyFill="1" applyBorder="1" applyAlignment="1">
      <alignment horizontal="center" vertical="center" wrapText="1"/>
    </xf>
    <xf numFmtId="0" fontId="29" fillId="39" borderId="38" xfId="0" applyFont="1" applyFill="1" applyBorder="1" applyAlignment="1">
      <alignment horizontal="center" vertical="center"/>
    </xf>
    <xf numFmtId="0" fontId="29" fillId="39" borderId="39" xfId="0" applyFont="1" applyFill="1" applyBorder="1" applyAlignment="1">
      <alignment horizontal="center" vertical="center"/>
    </xf>
    <xf numFmtId="0" fontId="28" fillId="35" borderId="18" xfId="0" applyFont="1" applyFill="1" applyBorder="1" applyAlignment="1">
      <alignment horizontal="center" vertical="center"/>
    </xf>
    <xf numFmtId="0" fontId="28" fillId="35" borderId="54" xfId="0" applyFont="1" applyFill="1" applyBorder="1" applyAlignment="1">
      <alignment horizontal="center" vertical="center"/>
    </xf>
    <xf numFmtId="0" fontId="28" fillId="35" borderId="48" xfId="0" applyFont="1" applyFill="1" applyBorder="1" applyAlignment="1">
      <alignment horizontal="center" vertical="center"/>
    </xf>
    <xf numFmtId="0" fontId="28" fillId="35" borderId="14" xfId="0" applyFont="1" applyFill="1" applyBorder="1" applyAlignment="1">
      <alignment horizontal="center" vertical="center"/>
    </xf>
    <xf numFmtId="0" fontId="28" fillId="35" borderId="55" xfId="0" applyFont="1" applyFill="1" applyBorder="1" applyAlignment="1">
      <alignment horizontal="center" vertical="center"/>
    </xf>
    <xf numFmtId="0" fontId="28" fillId="35" borderId="49" xfId="0" applyFont="1" applyFill="1" applyBorder="1" applyAlignment="1">
      <alignment horizontal="center" vertical="center"/>
    </xf>
    <xf numFmtId="0" fontId="25" fillId="35" borderId="50" xfId="0" applyFont="1" applyFill="1" applyBorder="1" applyAlignment="1">
      <alignment horizontal="center" vertical="center"/>
    </xf>
    <xf numFmtId="0" fontId="25" fillId="35" borderId="56" xfId="0" applyFont="1" applyFill="1" applyBorder="1" applyAlignment="1">
      <alignment horizontal="center" vertical="center"/>
    </xf>
    <xf numFmtId="0" fontId="25" fillId="35" borderId="51" xfId="0" applyFont="1" applyFill="1" applyBorder="1" applyAlignment="1">
      <alignment horizontal="center" vertical="center"/>
    </xf>
    <xf numFmtId="0" fontId="25" fillId="35" borderId="57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58" xfId="0" applyFont="1" applyFill="1" applyBorder="1" applyAlignment="1">
      <alignment horizontal="center" vertical="center"/>
    </xf>
    <xf numFmtId="0" fontId="25" fillId="35" borderId="52" xfId="0" applyFont="1" applyFill="1" applyBorder="1" applyAlignment="1">
      <alignment horizontal="center" vertical="center"/>
    </xf>
    <xf numFmtId="0" fontId="25" fillId="35" borderId="46" xfId="0" applyFont="1" applyFill="1" applyBorder="1" applyAlignment="1">
      <alignment horizontal="center" vertical="center"/>
    </xf>
    <xf numFmtId="0" fontId="25" fillId="35" borderId="53" xfId="0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horizontal="center" vertical="center"/>
    </xf>
    <xf numFmtId="0" fontId="24" fillId="36" borderId="48" xfId="0" applyFont="1" applyFill="1" applyBorder="1" applyAlignment="1">
      <alignment horizontal="center" vertical="center"/>
    </xf>
    <xf numFmtId="0" fontId="27" fillId="36" borderId="14" xfId="0" applyFont="1" applyFill="1" applyBorder="1" applyAlignment="1">
      <alignment horizontal="center" vertical="center"/>
    </xf>
    <xf numFmtId="0" fontId="27" fillId="36" borderId="49" xfId="0" applyFont="1" applyFill="1" applyBorder="1" applyAlignment="1">
      <alignment horizontal="center" vertical="center"/>
    </xf>
    <xf numFmtId="0" fontId="30" fillId="39" borderId="35" xfId="0" applyFont="1" applyFill="1" applyBorder="1" applyAlignment="1">
      <alignment horizontal="center" vertical="center"/>
    </xf>
    <xf numFmtId="0" fontId="30" fillId="39" borderId="36" xfId="0" applyFont="1" applyFill="1" applyBorder="1" applyAlignment="1">
      <alignment horizontal="center" vertical="center"/>
    </xf>
    <xf numFmtId="0" fontId="30" fillId="39" borderId="37" xfId="0" applyFont="1" applyFill="1" applyBorder="1" applyAlignment="1">
      <alignment horizontal="center" vertical="center"/>
    </xf>
    <xf numFmtId="0" fontId="31" fillId="42" borderId="59" xfId="0" applyFont="1" applyFill="1" applyBorder="1" applyAlignment="1">
      <alignment horizontal="center" vertical="center"/>
    </xf>
    <xf numFmtId="0" fontId="31" fillId="42" borderId="44" xfId="0" applyFont="1" applyFill="1" applyBorder="1" applyAlignment="1">
      <alignment horizontal="center" vertical="center"/>
    </xf>
    <xf numFmtId="0" fontId="31" fillId="42" borderId="60" xfId="0" applyFont="1" applyFill="1" applyBorder="1" applyAlignment="1">
      <alignment horizontal="center" vertical="center"/>
    </xf>
    <xf numFmtId="0" fontId="14" fillId="42" borderId="52" xfId="0" applyFont="1" applyFill="1" applyBorder="1" applyAlignment="1">
      <alignment horizontal="center" vertical="center"/>
    </xf>
    <xf numFmtId="0" fontId="14" fillId="42" borderId="46" xfId="0" applyFont="1" applyFill="1" applyBorder="1" applyAlignment="1">
      <alignment horizontal="center" vertical="center"/>
    </xf>
    <xf numFmtId="0" fontId="14" fillId="42" borderId="53" xfId="0" applyFont="1" applyFill="1" applyBorder="1" applyAlignment="1">
      <alignment horizontal="center" vertical="center"/>
    </xf>
    <xf numFmtId="172" fontId="81" fillId="47" borderId="38" xfId="0" applyNumberFormat="1" applyFont="1" applyFill="1" applyBorder="1" applyAlignment="1">
      <alignment horizontal="center" vertical="center" wrapText="1"/>
    </xf>
    <xf numFmtId="172" fontId="81" fillId="47" borderId="39" xfId="0" applyNumberFormat="1" applyFont="1" applyFill="1" applyBorder="1" applyAlignment="1">
      <alignment horizontal="center" vertical="center" wrapText="1"/>
    </xf>
    <xf numFmtId="0" fontId="82" fillId="47" borderId="12" xfId="0" applyFont="1" applyFill="1" applyBorder="1" applyAlignment="1">
      <alignment horizontal="center" vertical="center"/>
    </xf>
    <xf numFmtId="0" fontId="82" fillId="47" borderId="10" xfId="0" applyFont="1" applyFill="1" applyBorder="1" applyAlignment="1">
      <alignment horizontal="center" vertical="center"/>
    </xf>
    <xf numFmtId="0" fontId="75" fillId="33" borderId="12" xfId="0" applyFont="1" applyFill="1" applyBorder="1" applyAlignment="1">
      <alignment horizontal="center" vertical="center"/>
    </xf>
    <xf numFmtId="0" fontId="75" fillId="35" borderId="13" xfId="0" applyFont="1" applyFill="1" applyBorder="1" applyAlignment="1">
      <alignment horizontal="center" vertical="center"/>
    </xf>
    <xf numFmtId="0" fontId="75" fillId="37" borderId="28" xfId="0" applyFont="1" applyFill="1" applyBorder="1" applyAlignment="1">
      <alignment horizontal="center" vertical="center"/>
    </xf>
    <xf numFmtId="0" fontId="56" fillId="36" borderId="50" xfId="0" applyFont="1" applyFill="1" applyBorder="1" applyAlignment="1">
      <alignment horizontal="center" vertical="center"/>
    </xf>
    <xf numFmtId="0" fontId="56" fillId="36" borderId="51" xfId="0" applyFont="1" applyFill="1" applyBorder="1" applyAlignment="1">
      <alignment horizontal="center" vertical="center"/>
    </xf>
    <xf numFmtId="0" fontId="56" fillId="36" borderId="57" xfId="0" applyFont="1" applyFill="1" applyBorder="1" applyAlignment="1">
      <alignment horizontal="center" vertical="center"/>
    </xf>
    <xf numFmtId="0" fontId="56" fillId="36" borderId="58" xfId="0" applyFont="1" applyFill="1" applyBorder="1" applyAlignment="1">
      <alignment horizontal="center" vertical="center"/>
    </xf>
    <xf numFmtId="0" fontId="56" fillId="36" borderId="52" xfId="0" applyFont="1" applyFill="1" applyBorder="1" applyAlignment="1">
      <alignment horizontal="center" vertical="center"/>
    </xf>
    <xf numFmtId="0" fontId="56" fillId="36" borderId="53" xfId="0" applyFont="1" applyFill="1" applyBorder="1" applyAlignment="1">
      <alignment horizontal="center" vertical="center"/>
    </xf>
    <xf numFmtId="0" fontId="16" fillId="33" borderId="32" xfId="0" applyFont="1" applyFill="1" applyBorder="1" applyAlignment="1">
      <alignment horizontal="left" vertical="center"/>
    </xf>
    <xf numFmtId="0" fontId="16" fillId="33" borderId="61" xfId="0" applyFont="1" applyFill="1" applyBorder="1" applyAlignment="1">
      <alignment horizontal="left" vertical="center"/>
    </xf>
    <xf numFmtId="0" fontId="16" fillId="33" borderId="21" xfId="0" applyFont="1" applyFill="1" applyBorder="1" applyAlignment="1">
      <alignment horizontal="left" vertical="center"/>
    </xf>
    <xf numFmtId="0" fontId="16" fillId="33" borderId="55" xfId="0" applyFont="1" applyFill="1" applyBorder="1" applyAlignment="1">
      <alignment horizontal="left" vertical="center"/>
    </xf>
    <xf numFmtId="0" fontId="32" fillId="33" borderId="10" xfId="0" applyFont="1" applyFill="1" applyBorder="1" applyAlignment="1">
      <alignment horizontal="center" vertical="center"/>
    </xf>
    <xf numFmtId="173" fontId="9" fillId="33" borderId="15" xfId="0" applyNumberFormat="1" applyFont="1" applyFill="1" applyBorder="1" applyAlignment="1">
      <alignment horizontal="center" vertical="center"/>
    </xf>
    <xf numFmtId="2" fontId="14" fillId="35" borderId="12" xfId="0" applyNumberFormat="1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2" fontId="14" fillId="35" borderId="15" xfId="0" applyNumberFormat="1" applyFont="1" applyFill="1" applyBorder="1" applyAlignment="1">
      <alignment horizontal="center" vertical="center"/>
    </xf>
    <xf numFmtId="2" fontId="14" fillId="35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O230"/>
  <sheetViews>
    <sheetView tabSelected="1" zoomScale="80" zoomScaleNormal="80" zoomScalePageLayoutView="0" workbookViewId="0" topLeftCell="A1">
      <selection activeCell="Q4" sqref="Q4"/>
    </sheetView>
  </sheetViews>
  <sheetFormatPr defaultColWidth="11.421875" defaultRowHeight="26.25" customHeight="1"/>
  <cols>
    <col min="1" max="1" width="2.57421875" style="19" customWidth="1"/>
    <col min="2" max="2" width="10.28125" style="16" bestFit="1" customWidth="1"/>
    <col min="3" max="3" width="7.7109375" style="16" customWidth="1"/>
    <col min="4" max="4" width="7.8515625" style="16" customWidth="1"/>
    <col min="5" max="5" width="29.8515625" style="43" bestFit="1" customWidth="1"/>
    <col min="6" max="7" width="13.8515625" style="16" customWidth="1"/>
    <col min="8" max="8" width="13.8515625" style="64" customWidth="1"/>
    <col min="9" max="14" width="13.8515625" style="16" customWidth="1"/>
    <col min="15" max="15" width="13.7109375" style="16" customWidth="1"/>
    <col min="16" max="16" width="4.00390625" style="16" customWidth="1"/>
    <col min="17" max="17" width="13.140625" style="25" customWidth="1"/>
    <col min="18" max="18" width="2.57421875" style="25" customWidth="1"/>
    <col min="19" max="19" width="5.421875" style="3" customWidth="1"/>
    <col min="20" max="20" width="4.00390625" style="14" bestFit="1" customWidth="1"/>
    <col min="21" max="21" width="4.57421875" style="14" bestFit="1" customWidth="1"/>
    <col min="22" max="22" width="4.00390625" style="14" bestFit="1" customWidth="1"/>
    <col min="23" max="24" width="4.00390625" style="3" bestFit="1" customWidth="1"/>
    <col min="25" max="25" width="5.421875" style="14" bestFit="1" customWidth="1"/>
    <col min="26" max="26" width="13.421875" style="3" bestFit="1" customWidth="1"/>
    <col min="27" max="27" width="11.28125" style="15" customWidth="1"/>
    <col min="28" max="28" width="11.00390625" style="15" customWidth="1"/>
    <col min="29" max="29" width="1.1484375" style="25" customWidth="1"/>
    <col min="30" max="30" width="2.57421875" style="19" customWidth="1"/>
    <col min="31" max="31" width="10.00390625" style="2" bestFit="1" customWidth="1"/>
    <col min="32" max="16384" width="11.421875" style="16" customWidth="1"/>
  </cols>
  <sheetData>
    <row r="1" spans="1:41" s="13" customFormat="1" ht="26.25" customHeight="1" thickBot="1">
      <c r="A1" s="19"/>
      <c r="E1" s="41"/>
      <c r="H1" s="63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24"/>
      <c r="AF1" s="19"/>
      <c r="AG1" s="19"/>
      <c r="AH1" s="19"/>
      <c r="AI1" s="19"/>
      <c r="AJ1" s="19"/>
      <c r="AK1" s="19"/>
      <c r="AL1" s="19"/>
      <c r="AM1" s="19"/>
      <c r="AN1" s="19"/>
      <c r="AO1" s="19"/>
    </row>
    <row r="2" spans="2:41" ht="27" customHeight="1">
      <c r="B2" s="20"/>
      <c r="C2" s="20"/>
      <c r="D2" s="20"/>
      <c r="E2" s="41"/>
      <c r="F2" s="40"/>
      <c r="G2" s="40"/>
      <c r="H2" s="194" t="str">
        <f>E14</f>
        <v>Walter Lemböck </v>
      </c>
      <c r="I2" s="195"/>
      <c r="J2" s="196"/>
      <c r="K2" s="40"/>
      <c r="L2" s="40"/>
      <c r="M2" s="19"/>
      <c r="N2" s="19"/>
      <c r="O2" s="20"/>
      <c r="P2" s="19"/>
      <c r="S2" s="27"/>
      <c r="T2" s="28"/>
      <c r="U2" s="28"/>
      <c r="V2" s="28"/>
      <c r="W2" s="27"/>
      <c r="X2" s="27"/>
      <c r="Y2" s="28"/>
      <c r="Z2" s="27"/>
      <c r="AA2" s="19"/>
      <c r="AB2" s="19"/>
      <c r="AC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</row>
    <row r="3" spans="1:41" s="8" customFormat="1" ht="27" customHeight="1" thickBot="1">
      <c r="A3" s="20"/>
      <c r="B3" s="20"/>
      <c r="C3" s="20"/>
      <c r="D3" s="20"/>
      <c r="E3" s="41"/>
      <c r="F3" s="20"/>
      <c r="G3" s="20"/>
      <c r="H3" s="197">
        <f>N14</f>
        <v>87</v>
      </c>
      <c r="I3" s="198"/>
      <c r="J3" s="199"/>
      <c r="K3" s="22"/>
      <c r="L3" s="22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</row>
    <row r="4" spans="1:41" s="8" customFormat="1" ht="27" customHeight="1">
      <c r="A4" s="20"/>
      <c r="B4" s="21"/>
      <c r="C4" s="21"/>
      <c r="D4" s="21"/>
      <c r="E4" s="41"/>
      <c r="F4" s="209" t="str">
        <f>E15</f>
        <v>Günther Schlosser</v>
      </c>
      <c r="G4" s="210"/>
      <c r="H4" s="200">
        <v>1</v>
      </c>
      <c r="I4" s="201"/>
      <c r="J4" s="202"/>
      <c r="K4" s="20"/>
      <c r="L4" s="20"/>
      <c r="M4" s="20"/>
      <c r="N4" s="20"/>
      <c r="O4" s="21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</row>
    <row r="5" spans="1:41" s="7" customFormat="1" ht="27" customHeight="1" thickBot="1">
      <c r="A5" s="21"/>
      <c r="B5" s="21"/>
      <c r="C5" s="21"/>
      <c r="D5" s="21"/>
      <c r="E5" s="41"/>
      <c r="F5" s="211">
        <f>N15</f>
        <v>78</v>
      </c>
      <c r="G5" s="212"/>
      <c r="H5" s="203"/>
      <c r="I5" s="204"/>
      <c r="J5" s="205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</row>
    <row r="6" spans="1:41" s="7" customFormat="1" ht="27" customHeight="1">
      <c r="A6" s="21"/>
      <c r="B6" s="21"/>
      <c r="C6" s="21"/>
      <c r="D6" s="21"/>
      <c r="E6" s="41"/>
      <c r="F6" s="229">
        <v>2</v>
      </c>
      <c r="G6" s="230"/>
      <c r="H6" s="203"/>
      <c r="I6" s="204"/>
      <c r="J6" s="205"/>
      <c r="K6" s="179" t="str">
        <f>E16</f>
        <v>Gerhard Fischer </v>
      </c>
      <c r="L6" s="180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</row>
    <row r="7" spans="1:41" s="7" customFormat="1" ht="27" customHeight="1">
      <c r="A7" s="21"/>
      <c r="B7" s="21"/>
      <c r="C7" s="21"/>
      <c r="D7" s="21"/>
      <c r="E7" s="41"/>
      <c r="F7" s="231"/>
      <c r="G7" s="232"/>
      <c r="H7" s="203"/>
      <c r="I7" s="204"/>
      <c r="J7" s="205"/>
      <c r="K7" s="181">
        <f>N16</f>
        <v>76</v>
      </c>
      <c r="L7" s="182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</row>
    <row r="8" spans="1:41" s="7" customFormat="1" ht="27" customHeight="1">
      <c r="A8" s="21"/>
      <c r="B8" s="20"/>
      <c r="C8" s="20"/>
      <c r="D8" s="20"/>
      <c r="E8" s="41"/>
      <c r="F8" s="231"/>
      <c r="G8" s="232"/>
      <c r="H8" s="203"/>
      <c r="I8" s="204"/>
      <c r="J8" s="205"/>
      <c r="K8" s="183">
        <v>3</v>
      </c>
      <c r="L8" s="18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</row>
    <row r="9" spans="1:41" s="8" customFormat="1" ht="27" customHeight="1" thickBot="1">
      <c r="A9" s="20"/>
      <c r="B9" s="20"/>
      <c r="C9" s="20"/>
      <c r="D9" s="20"/>
      <c r="E9" s="41"/>
      <c r="F9" s="233"/>
      <c r="G9" s="234"/>
      <c r="H9" s="206"/>
      <c r="I9" s="207"/>
      <c r="J9" s="208"/>
      <c r="K9" s="185"/>
      <c r="L9" s="186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41" s="8" customFormat="1" ht="26.25" customHeight="1" thickBot="1">
      <c r="A10" s="20"/>
      <c r="B10" s="20"/>
      <c r="C10" s="20"/>
      <c r="D10" s="20"/>
      <c r="E10" s="41"/>
      <c r="F10" s="20"/>
      <c r="G10" s="20"/>
      <c r="H10" s="40"/>
      <c r="I10" s="20"/>
      <c r="J10" s="20"/>
      <c r="K10" s="20"/>
      <c r="L10" s="20"/>
      <c r="M10" s="20"/>
      <c r="N10" s="20"/>
      <c r="O10" s="20"/>
      <c r="P10" s="20"/>
      <c r="Q10" s="23"/>
      <c r="R10" s="23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3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41" s="8" customFormat="1" ht="35.25" customHeight="1" thickBot="1">
      <c r="A11" s="20"/>
      <c r="B11" s="187" t="str">
        <f>Eingabe!$B$2</f>
        <v>SA 2015 PLP Tag und Nacht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9"/>
      <c r="P11" s="23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3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41" s="7" customFormat="1" ht="26.25" customHeight="1">
      <c r="A12" s="21"/>
      <c r="B12" s="173" t="s">
        <v>0</v>
      </c>
      <c r="C12" s="175" t="s">
        <v>70</v>
      </c>
      <c r="D12" s="176"/>
      <c r="E12" s="192" t="s">
        <v>27</v>
      </c>
      <c r="F12" s="171" t="s">
        <v>2</v>
      </c>
      <c r="G12" s="169">
        <f>Eingabe!D3</f>
        <v>42090</v>
      </c>
      <c r="H12" s="169">
        <f>Eingabe!E3</f>
        <v>42150</v>
      </c>
      <c r="I12" s="169">
        <f>Eingabe!F3</f>
        <v>42321</v>
      </c>
      <c r="J12" s="169">
        <f>Eingabe!G3</f>
        <v>42349</v>
      </c>
      <c r="K12" s="222">
        <f>Eingabe!H3</f>
        <v>0</v>
      </c>
      <c r="L12" s="222">
        <f>Eingabe!I3</f>
        <v>0</v>
      </c>
      <c r="M12" s="190" t="s">
        <v>28</v>
      </c>
      <c r="N12" s="165" t="s">
        <v>29</v>
      </c>
      <c r="O12" s="167" t="s">
        <v>21</v>
      </c>
      <c r="P12" s="23"/>
      <c r="Q12" s="57"/>
      <c r="R12" s="21"/>
      <c r="S12" s="25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</row>
    <row r="13" spans="1:41" s="7" customFormat="1" ht="26.25" customHeight="1" thickBot="1">
      <c r="A13" s="21"/>
      <c r="B13" s="174"/>
      <c r="C13" s="177"/>
      <c r="D13" s="178"/>
      <c r="E13" s="193"/>
      <c r="F13" s="172"/>
      <c r="G13" s="170"/>
      <c r="H13" s="170"/>
      <c r="I13" s="170"/>
      <c r="J13" s="170"/>
      <c r="K13" s="223"/>
      <c r="L13" s="223"/>
      <c r="M13" s="191"/>
      <c r="N13" s="166"/>
      <c r="O13" s="168"/>
      <c r="P13" s="23"/>
      <c r="Q13" s="57"/>
      <c r="R13" s="21"/>
      <c r="S13" s="25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</row>
    <row r="14" spans="1:41" s="8" customFormat="1" ht="26.25" customHeight="1">
      <c r="A14" s="20"/>
      <c r="B14" s="47">
        <v>1</v>
      </c>
      <c r="C14" s="150" t="str">
        <f>IF(Q14=0,Eingabe!CO4,IF(Eingabe!CL4=0,Eingabe!CM4,IF(Eingabe!CL4&gt;=0,Eingabe!CK4,IF(Eingabe!CL4&lt;=0,Eingabe!CN4))))</f>
        <v>◄</v>
      </c>
      <c r="D14" s="145" t="str">
        <f>IF(Q14=0,Eingabe!CP4,IF(Eingabe!CL4=0," ",IF(Eingabe!CL4&gt;=0,Eingabe!CL4,IF(Eingabe!CL4&lt;=0,Eingabe!CL4,))))</f>
        <v> </v>
      </c>
      <c r="E14" s="119" t="str">
        <f>Eingabe!C4</f>
        <v>Walter Lemböck </v>
      </c>
      <c r="F14" s="111">
        <f>Eingabe!K4</f>
        <v>26.25</v>
      </c>
      <c r="G14" s="226">
        <f>Eingabe!D4</f>
        <v>18</v>
      </c>
      <c r="H14" s="120">
        <f>Eingabe!E4</f>
        <v>30</v>
      </c>
      <c r="I14" s="147">
        <f>Eingabe!F4</f>
        <v>27</v>
      </c>
      <c r="J14" s="120">
        <f>Eingabe!G4</f>
        <v>30</v>
      </c>
      <c r="K14" s="224">
        <f>Eingabe!H4</f>
        <v>0</v>
      </c>
      <c r="L14" s="224">
        <f>Eingabe!I4</f>
        <v>0</v>
      </c>
      <c r="M14" s="120">
        <f>Eingabe!J4</f>
        <v>105</v>
      </c>
      <c r="N14" s="120">
        <f aca="true" t="shared" si="0" ref="N14:N37">SUM(M14-O14)</f>
        <v>87</v>
      </c>
      <c r="O14" s="227">
        <v>18</v>
      </c>
      <c r="P14" s="20"/>
      <c r="Q14" s="146">
        <v>1</v>
      </c>
      <c r="R14" s="20"/>
      <c r="S14" s="20"/>
      <c r="T14" s="20"/>
      <c r="U14" s="25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s="7" customFormat="1" ht="26.25" customHeight="1">
      <c r="A15" s="21"/>
      <c r="B15" s="33">
        <v>2</v>
      </c>
      <c r="C15" s="129" t="str">
        <f>IF(Q15=0,Eingabe!CO5,IF(Eingabe!CL5=0,Eingabe!CM5,IF(Eingabe!CL5&gt;=0,Eingabe!CK5,IF(Eingabe!CL5&lt;=0,Eingabe!CN5))))</f>
        <v>▲</v>
      </c>
      <c r="D15" s="130">
        <f>IF(Q15=0,Eingabe!CP5,IF(Eingabe!CL5=0," ",IF(Eingabe!CL5&gt;=0,Eingabe!CL5,IF(Eingabe!CL5&lt;=0,Eingabe!CL5,))))</f>
        <v>4</v>
      </c>
      <c r="E15" s="118" t="str">
        <f>Eingabe!C13</f>
        <v>Günther Schlosser</v>
      </c>
      <c r="F15" s="139">
        <f>Eingabe!K13</f>
        <v>26</v>
      </c>
      <c r="G15" s="131">
        <f>Eingabe!D13</f>
        <v>30</v>
      </c>
      <c r="H15" s="98">
        <f>Eingabe!E13</f>
        <v>24</v>
      </c>
      <c r="I15" s="123">
        <f>Eingabe!F13</f>
        <v>0</v>
      </c>
      <c r="J15" s="98">
        <f>Eingabe!G13</f>
        <v>24</v>
      </c>
      <c r="K15" s="225">
        <f>Eingabe!H13</f>
        <v>0</v>
      </c>
      <c r="L15" s="225">
        <f>Eingabe!I13</f>
        <v>0</v>
      </c>
      <c r="M15" s="122">
        <f>Eingabe!J13</f>
        <v>78</v>
      </c>
      <c r="N15" s="122">
        <f t="shared" si="0"/>
        <v>78</v>
      </c>
      <c r="O15" s="151">
        <v>0</v>
      </c>
      <c r="P15" s="23"/>
      <c r="Q15" s="146">
        <v>6</v>
      </c>
      <c r="R15" s="21"/>
      <c r="S15" s="21"/>
      <c r="T15" s="20"/>
      <c r="U15" s="25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</row>
    <row r="16" spans="1:41" s="8" customFormat="1" ht="26.25" customHeight="1">
      <c r="A16" s="20"/>
      <c r="B16" s="34">
        <v>3</v>
      </c>
      <c r="C16" s="126" t="str">
        <f>IF(Q16=0,Eingabe!CO6,IF(Eingabe!CL6=0,Eingabe!CM6,IF(Eingabe!CL6&gt;=0,Eingabe!CK6,IF(Eingabe!CL6&lt;=0,Eingabe!CN6))))</f>
        <v>▼</v>
      </c>
      <c r="D16" s="127">
        <f>IF(Q16=0,Eingabe!CP6,IF(Eingabe!CL6=0," ",IF(Eingabe!CL6&gt;=0,Eingabe!CL6,IF(Eingabe!CL6&lt;=0,Eingabe!CL6,))))</f>
        <v>-1</v>
      </c>
      <c r="E16" s="117" t="str">
        <f>Eingabe!C10</f>
        <v>Gerhard Fischer </v>
      </c>
      <c r="F16" s="137">
        <f>Eingabe!K10</f>
        <v>24.75</v>
      </c>
      <c r="G16" s="122">
        <f>Eingabe!D10</f>
        <v>27</v>
      </c>
      <c r="H16" s="123">
        <f>Eingabe!E10</f>
        <v>23</v>
      </c>
      <c r="I16" s="98">
        <f>Eingabe!F10</f>
        <v>24</v>
      </c>
      <c r="J16" s="122">
        <f>Eingabe!G10</f>
        <v>25</v>
      </c>
      <c r="K16" s="225">
        <f>Eingabe!H10</f>
        <v>0</v>
      </c>
      <c r="L16" s="225">
        <f>Eingabe!I10</f>
        <v>0</v>
      </c>
      <c r="M16" s="121">
        <f>Eingabe!J10</f>
        <v>99</v>
      </c>
      <c r="N16" s="121">
        <f t="shared" si="0"/>
        <v>76</v>
      </c>
      <c r="O16" s="228">
        <v>23</v>
      </c>
      <c r="P16" s="23"/>
      <c r="Q16" s="146">
        <v>2</v>
      </c>
      <c r="R16" s="20"/>
      <c r="S16" s="20"/>
      <c r="T16" s="20"/>
      <c r="U16" s="25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s="8" customFormat="1" ht="26.25" customHeight="1">
      <c r="A17" s="20"/>
      <c r="B17" s="35">
        <v>4</v>
      </c>
      <c r="C17" s="129" t="str">
        <f>IF(Q17=0,Eingabe!CO7,IF(Eingabe!CL7=0,Eingabe!CM7,IF(Eingabe!CL7&gt;=0,Eingabe!CK7,IF(Eingabe!CL7&lt;=0,Eingabe!CN7))))</f>
        <v>▲</v>
      </c>
      <c r="D17" s="130">
        <f>IF(Q17=0,Eingabe!CP7,IF(Eingabe!CL7=0," ",IF(Eingabe!CL7&gt;=0,Eingabe!CL7,IF(Eingabe!CL7&lt;=0,Eingabe!CL7,))))</f>
        <v>4</v>
      </c>
      <c r="E17" s="42" t="str">
        <f>Eingabe!C15</f>
        <v>Thomas Sanda</v>
      </c>
      <c r="F17" s="39">
        <f>Eingabe!K15</f>
        <v>25</v>
      </c>
      <c r="G17" s="123">
        <f>Eingabe!D15</f>
        <v>0</v>
      </c>
      <c r="H17" s="121">
        <f>Eingabe!E15</f>
        <v>25</v>
      </c>
      <c r="I17" s="98">
        <f>Eingabe!F15</f>
        <v>23</v>
      </c>
      <c r="J17" s="121">
        <f>Eingabe!G15</f>
        <v>27</v>
      </c>
      <c r="K17" s="225">
        <f>Eingabe!H15</f>
        <v>0</v>
      </c>
      <c r="L17" s="225">
        <f>Eingabe!I15</f>
        <v>0</v>
      </c>
      <c r="M17" s="18">
        <f>Eingabe!J15</f>
        <v>75</v>
      </c>
      <c r="N17" s="18">
        <f t="shared" si="0"/>
        <v>75</v>
      </c>
      <c r="O17" s="124">
        <v>0</v>
      </c>
      <c r="P17" s="23"/>
      <c r="Q17" s="146">
        <v>8</v>
      </c>
      <c r="R17" s="20"/>
      <c r="S17" s="20"/>
      <c r="T17" s="23"/>
      <c r="U17" s="25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s="8" customFormat="1" ht="26.25" customHeight="1">
      <c r="A18" s="20"/>
      <c r="B18" s="35">
        <v>5</v>
      </c>
      <c r="C18" s="126" t="str">
        <f>IF(Q18=0,Eingabe!CO8,IF(Eingabe!CL8=0,Eingabe!CM8,IF(Eingabe!CL8&gt;=0,Eingabe!CK8,IF(Eingabe!CL8&lt;=0,Eingabe!CN8))))</f>
        <v>▼</v>
      </c>
      <c r="D18" s="127">
        <f>IF(Q18=0,Eingabe!CP8,IF(Eingabe!CL8=0," ",IF(Eingabe!CL8&gt;=0,Eingabe!CL8,IF(Eingabe!CL8&lt;=0,Eingabe!CL8,))))</f>
        <v>-2</v>
      </c>
      <c r="E18" s="42" t="str">
        <f>Eingabe!C6</f>
        <v>Peter Siding </v>
      </c>
      <c r="F18" s="39">
        <f>Eingabe!K6</f>
        <v>22</v>
      </c>
      <c r="G18" s="98">
        <f>Eingabe!D6</f>
        <v>24</v>
      </c>
      <c r="H18" s="123">
        <f>Eingabe!E6</f>
        <v>21</v>
      </c>
      <c r="I18" s="98">
        <f>Eingabe!F6</f>
        <v>21</v>
      </c>
      <c r="J18" s="17">
        <f>Eingabe!G6</f>
        <v>22</v>
      </c>
      <c r="K18" s="225">
        <f>Eingabe!H6</f>
        <v>0</v>
      </c>
      <c r="L18" s="225">
        <f>Eingabe!I6</f>
        <v>0</v>
      </c>
      <c r="M18" s="18">
        <f>Eingabe!J6</f>
        <v>88</v>
      </c>
      <c r="N18" s="18">
        <f t="shared" si="0"/>
        <v>67</v>
      </c>
      <c r="O18" s="124">
        <v>21</v>
      </c>
      <c r="P18" s="20"/>
      <c r="Q18" s="146">
        <v>3</v>
      </c>
      <c r="R18" s="20"/>
      <c r="S18" s="20"/>
      <c r="T18" s="23"/>
      <c r="U18" s="25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s="8" customFormat="1" ht="26.25" customHeight="1">
      <c r="A19" s="20"/>
      <c r="B19" s="35">
        <v>6</v>
      </c>
      <c r="C19" s="129" t="str">
        <f>IF(Q19=0,Eingabe!CO9,IF(Eingabe!CL9=0,Eingabe!CM9,IF(Eingabe!CL9&gt;=0,Eingabe!CK9,IF(Eingabe!CL9&lt;=0,Eingabe!CN9))))</f>
        <v>▲</v>
      </c>
      <c r="D19" s="130">
        <f>IF(Q19=0,Eingabe!CP9,IF(Eingabe!CL9=0," ",IF(Eingabe!CL9&gt;=0,Eingabe!CL9,IF(Eingabe!CL9&lt;=0,Eingabe!CL9,))))</f>
        <v>2</v>
      </c>
      <c r="E19" s="42" t="str">
        <f>Eingabe!C12</f>
        <v>Thomas Nowak </v>
      </c>
      <c r="F19" s="39">
        <f>Eingabe!K12</f>
        <v>22</v>
      </c>
      <c r="G19" s="98">
        <f>Eingabe!D12</f>
        <v>23</v>
      </c>
      <c r="H19" s="123">
        <f>Eingabe!E12</f>
        <v>0</v>
      </c>
      <c r="I19" s="98">
        <f>Eingabe!F12</f>
        <v>20</v>
      </c>
      <c r="J19" s="98">
        <f>Eingabe!G12</f>
        <v>23</v>
      </c>
      <c r="K19" s="225">
        <f>Eingabe!H12</f>
        <v>0</v>
      </c>
      <c r="L19" s="225">
        <f>Eingabe!I12</f>
        <v>0</v>
      </c>
      <c r="M19" s="18">
        <f>Eingabe!J12</f>
        <v>66</v>
      </c>
      <c r="N19" s="18">
        <f t="shared" si="0"/>
        <v>66</v>
      </c>
      <c r="O19" s="124">
        <v>0</v>
      </c>
      <c r="P19" s="23"/>
      <c r="Q19" s="146">
        <v>8</v>
      </c>
      <c r="R19" s="20"/>
      <c r="S19" s="20"/>
      <c r="T19" s="20"/>
      <c r="U19" s="25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s="8" customFormat="1" ht="26.25" customHeight="1">
      <c r="A20" s="20"/>
      <c r="B20" s="35">
        <v>7</v>
      </c>
      <c r="C20" s="126" t="str">
        <f>IF(Q20=0,Eingabe!CO10,IF(Eingabe!CL10=0,Eingabe!CM10,IF(Eingabe!CL10&gt;=0,Eingabe!CK10,IF(Eingabe!CL10&lt;=0,Eingabe!CN10))))</f>
        <v>▼</v>
      </c>
      <c r="D20" s="127">
        <f>IF(Q20=0,Eingabe!CP10,IF(Eingabe!CL10=0," ",IF(Eingabe!CL10&gt;=0,Eingabe!CL10,IF(Eingabe!CL10&lt;=0,Eingabe!CL10,))))</f>
        <v>-2</v>
      </c>
      <c r="E20" s="42" t="str">
        <f>Eingabe!C5</f>
        <v>Johann Lemböck</v>
      </c>
      <c r="F20" s="39">
        <f>Eingabe!K5</f>
        <v>18.75</v>
      </c>
      <c r="G20" s="98">
        <f>Eingabe!D5</f>
        <v>22</v>
      </c>
      <c r="H20" s="98">
        <f>Eingabe!E5</f>
        <v>19</v>
      </c>
      <c r="I20" s="123">
        <f>Eingabe!F5</f>
        <v>16</v>
      </c>
      <c r="J20" s="17">
        <f>Eingabe!G5</f>
        <v>18</v>
      </c>
      <c r="K20" s="225">
        <f>Eingabe!H5</f>
        <v>0</v>
      </c>
      <c r="L20" s="225">
        <f>Eingabe!I5</f>
        <v>0</v>
      </c>
      <c r="M20" s="18">
        <f>Eingabe!J5</f>
        <v>75</v>
      </c>
      <c r="N20" s="18">
        <f t="shared" si="0"/>
        <v>59</v>
      </c>
      <c r="O20" s="124">
        <v>16</v>
      </c>
      <c r="P20" s="20"/>
      <c r="Q20" s="146">
        <v>5</v>
      </c>
      <c r="R20" s="20"/>
      <c r="S20" s="20"/>
      <c r="T20" s="23"/>
      <c r="U20" s="25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s="8" customFormat="1" ht="26.25" customHeight="1">
      <c r="A21" s="20"/>
      <c r="B21" s="35">
        <v>8</v>
      </c>
      <c r="C21" s="126" t="str">
        <f>IF(Q21=0,Eingabe!CO11,IF(Eingabe!CL11=0,Eingabe!CM11,IF(Eingabe!CL11&gt;=0,Eingabe!CK11,IF(Eingabe!CL11&lt;=0,Eingabe!CN11))))</f>
        <v>▼</v>
      </c>
      <c r="D21" s="127">
        <f>IF(Q21=0,Eingabe!CP11,IF(Eingabe!CL11=0," ",IF(Eingabe!CL11&gt;=0,Eingabe!CL11,IF(Eingabe!CL11&lt;=0,Eingabe!CL11,))))</f>
        <v>-4</v>
      </c>
      <c r="E21" s="42" t="str">
        <f>Eingabe!C14</f>
        <v>Marko Neumayer</v>
      </c>
      <c r="F21" s="39">
        <f>Eingabe!K14</f>
        <v>28.5</v>
      </c>
      <c r="G21" s="123">
        <f>Eingabe!D14</f>
        <v>0</v>
      </c>
      <c r="H21" s="122">
        <f>Eingabe!E14</f>
        <v>27</v>
      </c>
      <c r="I21" s="131">
        <f>Eingabe!F14</f>
        <v>30</v>
      </c>
      <c r="J21" s="17">
        <f>Eingabe!G14</f>
        <v>0</v>
      </c>
      <c r="K21" s="225">
        <f>Eingabe!H14</f>
        <v>0</v>
      </c>
      <c r="L21" s="225">
        <f>Eingabe!I14</f>
        <v>0</v>
      </c>
      <c r="M21" s="18">
        <f>Eingabe!J14</f>
        <v>57</v>
      </c>
      <c r="N21" s="18">
        <f t="shared" si="0"/>
        <v>57</v>
      </c>
      <c r="O21" s="124">
        <v>0</v>
      </c>
      <c r="P21" s="23"/>
      <c r="Q21" s="146">
        <v>4</v>
      </c>
      <c r="R21" s="20"/>
      <c r="S21" s="20"/>
      <c r="T21" s="23"/>
      <c r="U21" s="25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s="8" customFormat="1" ht="26.25" customHeight="1">
      <c r="A22" s="20"/>
      <c r="B22" s="35">
        <v>9</v>
      </c>
      <c r="C22" s="129" t="str">
        <f>IF(Q22=0,Eingabe!CO12,IF(Eingabe!CL12=0,Eingabe!CM12,IF(Eingabe!CL12&gt;=0,Eingabe!CK12,IF(Eingabe!CL12&lt;=0,Eingabe!CN12))))</f>
        <v>▲</v>
      </c>
      <c r="D22" s="130">
        <f>IF(Q22=0,Eingabe!CP12,IF(Eingabe!CL12=0," ",IF(Eingabe!CL12&gt;=0,Eingabe!CL12,IF(Eingabe!CL12&lt;=0,Eingabe!CL12,))))</f>
        <v>2</v>
      </c>
      <c r="E22" s="42" t="str">
        <f>Eingabe!C11</f>
        <v>Thomas Milanollo</v>
      </c>
      <c r="F22" s="39">
        <f>Eingabe!K11</f>
        <v>19</v>
      </c>
      <c r="G22" s="98">
        <f>Eingabe!D11</f>
        <v>20</v>
      </c>
      <c r="H22" s="123">
        <f>Eingabe!E11</f>
        <v>0</v>
      </c>
      <c r="I22" s="98">
        <f>Eingabe!F11</f>
        <v>17</v>
      </c>
      <c r="J22" s="17">
        <f>Eingabe!G11</f>
        <v>20</v>
      </c>
      <c r="K22" s="225">
        <f>Eingabe!H11</f>
        <v>0</v>
      </c>
      <c r="L22" s="225">
        <f>Eingabe!I11</f>
        <v>0</v>
      </c>
      <c r="M22" s="18">
        <f>Eingabe!J11</f>
        <v>57</v>
      </c>
      <c r="N22" s="18">
        <f t="shared" si="0"/>
        <v>57</v>
      </c>
      <c r="O22" s="124">
        <v>0</v>
      </c>
      <c r="P22" s="23"/>
      <c r="Q22" s="146">
        <v>11</v>
      </c>
      <c r="R22" s="20"/>
      <c r="S22" s="20"/>
      <c r="T22" s="23"/>
      <c r="U22" s="25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s="8" customFormat="1" ht="26.25" customHeight="1">
      <c r="A23" s="20"/>
      <c r="B23" s="35">
        <v>10</v>
      </c>
      <c r="C23" s="126" t="str">
        <f>IF(Q23=0,Eingabe!CO13,IF(Eingabe!CL13=0,Eingabe!CM13,IF(Eingabe!CL13&gt;=0,Eingabe!CK13,IF(Eingabe!CL13&lt;=0,Eingabe!CN13))))</f>
        <v>▼</v>
      </c>
      <c r="D23" s="127">
        <f>IF(Q23=0,Eingabe!CP13,IF(Eingabe!CL13=0," ",IF(Eingabe!CL13&gt;=0,Eingabe!CL13,IF(Eingabe!CL13&lt;=0,Eingabe!CL13,))))</f>
        <v>-3</v>
      </c>
      <c r="E23" s="42" t="str">
        <f>Eingabe!C7</f>
        <v>Roman Grunner</v>
      </c>
      <c r="F23" s="39">
        <f>Eingabe!K7</f>
        <v>25</v>
      </c>
      <c r="G23" s="121">
        <f>Eingabe!D7</f>
        <v>25</v>
      </c>
      <c r="H23" s="123">
        <f>Eingabe!E7</f>
        <v>0</v>
      </c>
      <c r="I23" s="121">
        <f>Eingabe!F7</f>
        <v>25</v>
      </c>
      <c r="J23" s="98">
        <f>Eingabe!G7</f>
        <v>0</v>
      </c>
      <c r="K23" s="225">
        <f>Eingabe!H7</f>
        <v>0</v>
      </c>
      <c r="L23" s="225">
        <f>Eingabe!I7</f>
        <v>0</v>
      </c>
      <c r="M23" s="18">
        <f>Eingabe!J7</f>
        <v>50</v>
      </c>
      <c r="N23" s="18">
        <f t="shared" si="0"/>
        <v>50</v>
      </c>
      <c r="O23" s="124">
        <v>0</v>
      </c>
      <c r="P23" s="23"/>
      <c r="Q23" s="146">
        <v>7</v>
      </c>
      <c r="R23" s="20"/>
      <c r="S23" s="20"/>
      <c r="T23" s="23"/>
      <c r="U23" s="25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s="8" customFormat="1" ht="26.25" customHeight="1">
      <c r="A24" s="20"/>
      <c r="B24" s="35">
        <v>11</v>
      </c>
      <c r="C24" s="129" t="str">
        <f>IF(Q24=0,Eingabe!CO14,IF(Eingabe!CL14=0,Eingabe!CM14,IF(Eingabe!CL14&gt;=0,Eingabe!CK14,IF(Eingabe!CL14&lt;=0,Eingabe!CN14))))</f>
        <v>▲</v>
      </c>
      <c r="D24" s="130">
        <f>IF(Q24=0,Eingabe!CP14,IF(Eingabe!CL14=0," ",IF(Eingabe!CL14&gt;=0,Eingabe!CL14,IF(Eingabe!CL14&lt;=0,Eingabe!CL14,))))</f>
        <v>1</v>
      </c>
      <c r="E24" s="42" t="str">
        <f>Eingabe!C18</f>
        <v>Roland Dobritzhofer</v>
      </c>
      <c r="F24" s="39">
        <f>Eingabe!K18</f>
        <v>15.666666666666666</v>
      </c>
      <c r="G24" s="123">
        <f>Eingabe!D18</f>
        <v>0</v>
      </c>
      <c r="H24" s="98">
        <f>Eingabe!E18</f>
        <v>17</v>
      </c>
      <c r="I24" s="17">
        <f>Eingabe!F18</f>
        <v>15</v>
      </c>
      <c r="J24" s="17">
        <f>Eingabe!G18</f>
        <v>15</v>
      </c>
      <c r="K24" s="225">
        <f>Eingabe!H18</f>
        <v>0</v>
      </c>
      <c r="L24" s="225">
        <f>Eingabe!I18</f>
        <v>0</v>
      </c>
      <c r="M24" s="18">
        <f>Eingabe!J18</f>
        <v>47</v>
      </c>
      <c r="N24" s="18">
        <f t="shared" si="0"/>
        <v>47</v>
      </c>
      <c r="O24" s="124">
        <v>0</v>
      </c>
      <c r="P24" s="23"/>
      <c r="Q24" s="146">
        <v>12</v>
      </c>
      <c r="R24" s="20"/>
      <c r="S24" s="20"/>
      <c r="T24" s="23"/>
      <c r="U24" s="25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s="8" customFormat="1" ht="26.25" customHeight="1">
      <c r="A25" s="20"/>
      <c r="B25" s="35">
        <v>12</v>
      </c>
      <c r="C25" s="126" t="str">
        <f>IF(Q25=0,Eingabe!CO15,IF(Eingabe!CL15=0,Eingabe!CM15,IF(Eingabe!CL15&gt;=0,Eingabe!CK15,IF(Eingabe!CL15&lt;=0,Eingabe!CN15))))</f>
        <v>▼</v>
      </c>
      <c r="D25" s="127">
        <f>IF(Q25=0,Eingabe!CP15,IF(Eingabe!CL15=0," ",IF(Eingabe!CL15&gt;=0,Eingabe!CL15,IF(Eingabe!CL15&lt;=0,Eingabe!CL15,))))</f>
        <v>-2</v>
      </c>
      <c r="E25" s="42" t="str">
        <f>Eingabe!C8</f>
        <v>Gabi Krausler</v>
      </c>
      <c r="F25" s="39">
        <f>Eingabe!K8</f>
        <v>19.5</v>
      </c>
      <c r="G25" s="98">
        <f>Eingabe!D8</f>
        <v>21</v>
      </c>
      <c r="H25" s="98">
        <f>Eingabe!E8</f>
        <v>18</v>
      </c>
      <c r="I25" s="123">
        <f>Eingabe!F8</f>
        <v>0</v>
      </c>
      <c r="J25" s="17">
        <f>Eingabe!G8</f>
        <v>0</v>
      </c>
      <c r="K25" s="225">
        <f>Eingabe!H8</f>
        <v>0</v>
      </c>
      <c r="L25" s="225">
        <f>Eingabe!I8</f>
        <v>0</v>
      </c>
      <c r="M25" s="18">
        <f>Eingabe!J8</f>
        <v>39</v>
      </c>
      <c r="N25" s="18">
        <f t="shared" si="0"/>
        <v>39</v>
      </c>
      <c r="O25" s="124">
        <v>0</v>
      </c>
      <c r="P25" s="23"/>
      <c r="Q25" s="146">
        <v>10</v>
      </c>
      <c r="R25" s="20"/>
      <c r="S25" s="20"/>
      <c r="T25" s="23"/>
      <c r="U25" s="25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s="8" customFormat="1" ht="26.25" customHeight="1">
      <c r="A26" s="20"/>
      <c r="B26" s="35">
        <v>13</v>
      </c>
      <c r="C26" s="125" t="str">
        <f>IF(Q26=0,Eingabe!CO16,IF(Eingabe!CL16=0,Eingabe!CM16,IF(Eingabe!CL16&gt;=0,Eingabe!CK16,IF(Eingabe!CL16&lt;=0,Eingabe!CN16))))</f>
        <v>◄</v>
      </c>
      <c r="D26" s="127" t="str">
        <f>IF(Q26=0,Eingabe!CP16,IF(Eingabe!CL16=0," ",IF(Eingabe!CL16&gt;=0,Eingabe!CL16,IF(Eingabe!CL16&lt;=0,Eingabe!CL16,))))</f>
        <v> </v>
      </c>
      <c r="E26" s="42" t="str">
        <f>Eingabe!C16</f>
        <v>Thomas Gebhardt</v>
      </c>
      <c r="F26" s="39">
        <f>Eingabe!K16</f>
        <v>22</v>
      </c>
      <c r="G26" s="123">
        <f>Eingabe!D16</f>
        <v>0</v>
      </c>
      <c r="H26" s="98">
        <f>Eingabe!E16</f>
        <v>22</v>
      </c>
      <c r="I26" s="17">
        <f>Eingabe!F16</f>
        <v>0</v>
      </c>
      <c r="J26" s="17">
        <f>Eingabe!G16</f>
        <v>0</v>
      </c>
      <c r="K26" s="225">
        <f>Eingabe!H16</f>
        <v>0</v>
      </c>
      <c r="L26" s="225">
        <f>Eingabe!I16</f>
        <v>0</v>
      </c>
      <c r="M26" s="18">
        <f>Eingabe!J16</f>
        <v>22</v>
      </c>
      <c r="N26" s="18">
        <f t="shared" si="0"/>
        <v>22</v>
      </c>
      <c r="O26" s="124">
        <v>0</v>
      </c>
      <c r="P26" s="23"/>
      <c r="Q26" s="146">
        <v>13</v>
      </c>
      <c r="R26" s="20"/>
      <c r="S26" s="20"/>
      <c r="T26" s="23"/>
      <c r="U26" s="25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s="7" customFormat="1" ht="26.25" customHeight="1">
      <c r="A27" s="21"/>
      <c r="B27" s="35">
        <v>13</v>
      </c>
      <c r="C27" s="125" t="str">
        <f>IF(Q27=0,Eingabe!CO17,IF(Eingabe!CL17=0,Eingabe!CM17,IF(Eingabe!CL17&gt;=0,Eingabe!CK17,IF(Eingabe!CL17&lt;=0,Eingabe!CN17))))</f>
        <v>◄</v>
      </c>
      <c r="D27" s="55" t="str">
        <f>IF(Q27=0,Eingabe!CP17,IF(Eingabe!CL17=0," ",IF(Eingabe!CL17&gt;=0,Eingabe!CL17,IF(Eingabe!CL17&lt;=0,Eingabe!CL17,))))</f>
        <v> </v>
      </c>
      <c r="E27" s="42" t="str">
        <f>Eingabe!C20</f>
        <v>Helmut Dannerbauer</v>
      </c>
      <c r="F27" s="39">
        <f>Eingabe!K20</f>
        <v>22</v>
      </c>
      <c r="G27" s="123">
        <f>Eingabe!D20</f>
        <v>0</v>
      </c>
      <c r="H27" s="98">
        <f>Eingabe!E20</f>
        <v>0</v>
      </c>
      <c r="I27" s="98">
        <f>Eingabe!F20</f>
        <v>22</v>
      </c>
      <c r="J27" s="98">
        <f>Eingabe!G20</f>
        <v>0</v>
      </c>
      <c r="K27" s="225">
        <f>Eingabe!H20</f>
        <v>0</v>
      </c>
      <c r="L27" s="225">
        <f>Eingabe!I20</f>
        <v>0</v>
      </c>
      <c r="M27" s="18">
        <f>Eingabe!J20</f>
        <v>22</v>
      </c>
      <c r="N27" s="18">
        <f t="shared" si="0"/>
        <v>22</v>
      </c>
      <c r="O27" s="124">
        <v>0</v>
      </c>
      <c r="P27" s="23"/>
      <c r="Q27" s="146">
        <v>13</v>
      </c>
      <c r="R27" s="21"/>
      <c r="S27" s="21"/>
      <c r="T27" s="23"/>
      <c r="U27" s="25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</row>
    <row r="28" spans="1:41" s="8" customFormat="1" ht="26.25" customHeight="1">
      <c r="A28" s="20"/>
      <c r="B28" s="35">
        <v>15</v>
      </c>
      <c r="C28" s="58" t="str">
        <f>IF(Q28=0,Eingabe!CO18,IF(Eingabe!CL18=0,Eingabe!CM18,IF(Eingabe!CL18&gt;=0,Eingabe!CK18,IF(Eingabe!CL18&lt;=0,Eingabe!CN18))))</f>
        <v>►</v>
      </c>
      <c r="D28" s="55" t="str">
        <f>IF(Q28=0,Eingabe!CP18,IF(Eingabe!CL18=0," ",IF(Eingabe!CL18&gt;=0,Eingabe!CL18,IF(Eingabe!CL18&lt;=0,Eingabe!CL18,))))</f>
        <v>neu</v>
      </c>
      <c r="E28" s="42" t="str">
        <f>Eingabe!C27</f>
        <v>Fritz Grois</v>
      </c>
      <c r="F28" s="39">
        <f>Eingabe!K27</f>
        <v>21</v>
      </c>
      <c r="G28" s="123">
        <f>Eingabe!D27</f>
        <v>0</v>
      </c>
      <c r="H28" s="98">
        <f>Eingabe!E27</f>
        <v>0</v>
      </c>
      <c r="I28" s="98">
        <f>Eingabe!F27</f>
        <v>0</v>
      </c>
      <c r="J28" s="98">
        <f>Eingabe!G27</f>
        <v>21</v>
      </c>
      <c r="K28" s="225">
        <f>Eingabe!H27</f>
        <v>0</v>
      </c>
      <c r="L28" s="225">
        <f>Eingabe!I27</f>
        <v>0</v>
      </c>
      <c r="M28" s="18">
        <f>Eingabe!J27</f>
        <v>21</v>
      </c>
      <c r="N28" s="18">
        <f t="shared" si="0"/>
        <v>21</v>
      </c>
      <c r="O28" s="124">
        <v>0</v>
      </c>
      <c r="P28" s="23"/>
      <c r="Q28" s="146"/>
      <c r="R28" s="20"/>
      <c r="S28" s="20"/>
      <c r="T28" s="23"/>
      <c r="U28" s="25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s="8" customFormat="1" ht="26.25" customHeight="1">
      <c r="A29" s="20"/>
      <c r="B29" s="35">
        <v>16</v>
      </c>
      <c r="C29" s="126" t="str">
        <f>IF(Q29=0,Eingabe!CO19,IF(Eingabe!CL19=0,Eingabe!CM19,IF(Eingabe!CL19&gt;=0,Eingabe!CK19,IF(Eingabe!CL19&lt;=0,Eingabe!CN19))))</f>
        <v>▼</v>
      </c>
      <c r="D29" s="127">
        <f>IF(Q29=0,Eingabe!CP19,IF(Eingabe!CL19=0," ",IF(Eingabe!CL19&gt;=0,Eingabe!CL19,IF(Eingabe!CL19&lt;=0,Eingabe!CL19,))))</f>
        <v>-1</v>
      </c>
      <c r="E29" s="42" t="str">
        <f>Eingabe!C17</f>
        <v>Helmut Schmidt</v>
      </c>
      <c r="F29" s="39">
        <f>Eingabe!K17</f>
        <v>20</v>
      </c>
      <c r="G29" s="123">
        <f>Eingabe!D17</f>
        <v>0</v>
      </c>
      <c r="H29" s="98">
        <f>Eingabe!E17</f>
        <v>20</v>
      </c>
      <c r="I29" s="98">
        <f>Eingabe!F17</f>
        <v>0</v>
      </c>
      <c r="J29" s="98">
        <f>Eingabe!G17</f>
        <v>0</v>
      </c>
      <c r="K29" s="225">
        <f>Eingabe!H17</f>
        <v>0</v>
      </c>
      <c r="L29" s="225">
        <f>Eingabe!I17</f>
        <v>0</v>
      </c>
      <c r="M29" s="18">
        <f>Eingabe!J17</f>
        <v>20</v>
      </c>
      <c r="N29" s="18">
        <f t="shared" si="0"/>
        <v>20</v>
      </c>
      <c r="O29" s="124">
        <v>0</v>
      </c>
      <c r="P29" s="23"/>
      <c r="Q29" s="146">
        <v>15</v>
      </c>
      <c r="R29" s="20"/>
      <c r="S29" s="20"/>
      <c r="T29" s="23"/>
      <c r="U29" s="25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s="8" customFormat="1" ht="26.25" customHeight="1">
      <c r="A30" s="20"/>
      <c r="B30" s="35">
        <v>17</v>
      </c>
      <c r="C30" s="126" t="str">
        <f>IF(Q30=0,Eingabe!CO20,IF(Eingabe!CL20=0,Eingabe!CM20,IF(Eingabe!CL20&gt;=0,Eingabe!CK20,IF(Eingabe!CL20&lt;=0,Eingabe!CN20))))</f>
        <v>▼</v>
      </c>
      <c r="D30" s="127">
        <f>IF(Q30=0,Eingabe!CP20,IF(Eingabe!CL20=0," ",IF(Eingabe!CL20&gt;=0,Eingabe!CL20,IF(Eingabe!CL20&lt;=0,Eingabe!CL20,))))</f>
        <v>-1</v>
      </c>
      <c r="E30" s="42" t="str">
        <f>Eingabe!C9</f>
        <v>Gerlinde Herzog</v>
      </c>
      <c r="F30" s="39">
        <f>Eingabe!K9</f>
        <v>19</v>
      </c>
      <c r="G30" s="98">
        <f>Eingabe!D9</f>
        <v>19</v>
      </c>
      <c r="H30" s="123">
        <f>Eingabe!E9</f>
        <v>0</v>
      </c>
      <c r="I30" s="98">
        <f>Eingabe!F9</f>
        <v>0</v>
      </c>
      <c r="J30" s="98">
        <f>Eingabe!G9</f>
        <v>0</v>
      </c>
      <c r="K30" s="225">
        <f>Eingabe!H9</f>
        <v>0</v>
      </c>
      <c r="L30" s="225">
        <f>Eingabe!I9</f>
        <v>0</v>
      </c>
      <c r="M30" s="18">
        <f>Eingabe!J9</f>
        <v>19</v>
      </c>
      <c r="N30" s="18">
        <f t="shared" si="0"/>
        <v>19</v>
      </c>
      <c r="O30" s="124">
        <v>0</v>
      </c>
      <c r="P30" s="20"/>
      <c r="Q30" s="146">
        <v>16</v>
      </c>
      <c r="R30" s="20"/>
      <c r="S30" s="20"/>
      <c r="T30" s="23"/>
      <c r="U30" s="25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s="8" customFormat="1" ht="26.25" customHeight="1">
      <c r="A31" s="20"/>
      <c r="B31" s="35">
        <v>17</v>
      </c>
      <c r="C31" s="126" t="str">
        <f>IF(Q31=0,Eingabe!CO21,IF(Eingabe!CL21=0,Eingabe!CM21,IF(Eingabe!CL21&gt;=0,Eingabe!CK21,IF(Eingabe!CL21&lt;=0,Eingabe!CN21))))</f>
        <v>▼</v>
      </c>
      <c r="D31" s="127">
        <f>IF(Q31=0,Eingabe!CP21,IF(Eingabe!CL21=0," ",IF(Eingabe!CL21&gt;=0,Eingabe!CL21,IF(Eingabe!CL21&lt;=0,Eingabe!CL21,))))</f>
        <v>-1</v>
      </c>
      <c r="E31" s="42" t="str">
        <f>Eingabe!C19</f>
        <v>Leo Rebler</v>
      </c>
      <c r="F31" s="39">
        <f>Eingabe!K19</f>
        <v>19</v>
      </c>
      <c r="G31" s="123">
        <f>Eingabe!D19</f>
        <v>0</v>
      </c>
      <c r="H31" s="98">
        <f>Eingabe!E19</f>
        <v>0</v>
      </c>
      <c r="I31" s="98">
        <f>Eingabe!F19</f>
        <v>19</v>
      </c>
      <c r="J31" s="98">
        <f>Eingabe!G19</f>
        <v>0</v>
      </c>
      <c r="K31" s="225">
        <f>Eingabe!H19</f>
        <v>0</v>
      </c>
      <c r="L31" s="225">
        <f>Eingabe!I19</f>
        <v>0</v>
      </c>
      <c r="M31" s="18">
        <f>Eingabe!J19</f>
        <v>19</v>
      </c>
      <c r="N31" s="18">
        <f t="shared" si="0"/>
        <v>19</v>
      </c>
      <c r="O31" s="124">
        <v>0</v>
      </c>
      <c r="P31" s="23"/>
      <c r="Q31" s="146">
        <v>16</v>
      </c>
      <c r="R31" s="20"/>
      <c r="S31" s="20"/>
      <c r="T31" s="23"/>
      <c r="U31" s="25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s="8" customFormat="1" ht="26.25" customHeight="1">
      <c r="A32" s="20"/>
      <c r="B32" s="35">
        <v>17</v>
      </c>
      <c r="C32" s="58" t="str">
        <f>IF(Q32=0,Eingabe!CO22,IF(Eingabe!CL22=0,Eingabe!CM22,IF(Eingabe!CL22&gt;=0,Eingabe!CK22,IF(Eingabe!CL22&lt;=0,Eingabe!CN22))))</f>
        <v>►</v>
      </c>
      <c r="D32" s="55" t="str">
        <f>IF(Q32=0,Eingabe!CP22,IF(Eingabe!CL22=0," ",IF(Eingabe!CL22&gt;=0,Eingabe!CL22,IF(Eingabe!CL22&lt;=0,Eingabe!CL22,))))</f>
        <v>neu</v>
      </c>
      <c r="E32" s="42" t="str">
        <f>Eingabe!C23</f>
        <v>Per Bosch</v>
      </c>
      <c r="F32" s="39">
        <f>Eingabe!K23</f>
        <v>19</v>
      </c>
      <c r="G32" s="123">
        <f>Eingabe!D23</f>
        <v>0</v>
      </c>
      <c r="H32" s="98">
        <f>Eingabe!E23</f>
        <v>0</v>
      </c>
      <c r="I32" s="98">
        <f>Eingabe!F23</f>
        <v>0</v>
      </c>
      <c r="J32" s="98">
        <f>Eingabe!G23</f>
        <v>19</v>
      </c>
      <c r="K32" s="225">
        <f>Eingabe!H23</f>
        <v>0</v>
      </c>
      <c r="L32" s="225">
        <f>Eingabe!I23</f>
        <v>0</v>
      </c>
      <c r="M32" s="18">
        <f>Eingabe!J23</f>
        <v>19</v>
      </c>
      <c r="N32" s="18">
        <f t="shared" si="0"/>
        <v>19</v>
      </c>
      <c r="O32" s="124">
        <v>0</v>
      </c>
      <c r="P32" s="23"/>
      <c r="Q32" s="146"/>
      <c r="R32" s="20"/>
      <c r="S32" s="20"/>
      <c r="T32" s="23"/>
      <c r="U32" s="25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s="8" customFormat="1" ht="26.25" customHeight="1">
      <c r="A33" s="20"/>
      <c r="B33" s="35">
        <v>20</v>
      </c>
      <c r="C33" s="126" t="str">
        <f>IF(Q33=0,Eingabe!CO23,IF(Eingabe!CL23=0,Eingabe!CM23,IF(Eingabe!CL23&gt;=0,Eingabe!CK23,IF(Eingabe!CL23&lt;=0,Eingabe!CN23))))</f>
        <v>▼</v>
      </c>
      <c r="D33" s="127">
        <f>IF(Q33=0,Eingabe!CP23,IF(Eingabe!CL23=0," ",IF(Eingabe!CL23&gt;=0,Eingabe!CL23,IF(Eingabe!CL23&lt;=0,Eingabe!CL23,))))</f>
        <v>-2</v>
      </c>
      <c r="E33" s="42" t="str">
        <f>Eingabe!C21</f>
        <v>Fredi Lippert</v>
      </c>
      <c r="F33" s="39">
        <f>Eingabe!K21</f>
        <v>18</v>
      </c>
      <c r="G33" s="123">
        <f>Eingabe!D21</f>
        <v>0</v>
      </c>
      <c r="H33" s="98">
        <f>Eingabe!E21</f>
        <v>0</v>
      </c>
      <c r="I33" s="98">
        <f>Eingabe!F21</f>
        <v>18</v>
      </c>
      <c r="J33" s="98">
        <f>Eingabe!G21</f>
        <v>0</v>
      </c>
      <c r="K33" s="225">
        <f>Eingabe!H21</f>
        <v>0</v>
      </c>
      <c r="L33" s="225">
        <f>Eingabe!I21</f>
        <v>0</v>
      </c>
      <c r="M33" s="18">
        <f>Eingabe!J21</f>
        <v>18</v>
      </c>
      <c r="N33" s="18">
        <f t="shared" si="0"/>
        <v>18</v>
      </c>
      <c r="O33" s="124">
        <v>0</v>
      </c>
      <c r="P33" s="23"/>
      <c r="Q33" s="146">
        <v>18</v>
      </c>
      <c r="R33" s="20"/>
      <c r="S33" s="20"/>
      <c r="T33" s="23"/>
      <c r="U33" s="25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s="8" customFormat="1" ht="26.25" customHeight="1">
      <c r="A34" s="20"/>
      <c r="B34" s="35">
        <v>21</v>
      </c>
      <c r="C34" s="58" t="str">
        <f>IF(Q34=0,Eingabe!CO24,IF(Eingabe!CL24=0,Eingabe!CM24,IF(Eingabe!CL24&gt;=0,Eingabe!CK24,IF(Eingabe!CL24&lt;=0,Eingabe!CN24))))</f>
        <v>►</v>
      </c>
      <c r="D34" s="55" t="str">
        <f>IF(Q34=0,Eingabe!CP24,IF(Eingabe!CL24=0," ",IF(Eingabe!CL24&gt;=0,Eingabe!CL24,IF(Eingabe!CL24&lt;=0,Eingabe!CL24,))))</f>
        <v>neu</v>
      </c>
      <c r="E34" s="42" t="str">
        <f>Eingabe!C26</f>
        <v>Martin Leo Gruber</v>
      </c>
      <c r="F34" s="39">
        <f>Eingabe!K26</f>
        <v>17</v>
      </c>
      <c r="G34" s="123">
        <f>Eingabe!D26</f>
        <v>0</v>
      </c>
      <c r="H34" s="98">
        <f>Eingabe!E26</f>
        <v>0</v>
      </c>
      <c r="I34" s="98">
        <f>Eingabe!F26</f>
        <v>0</v>
      </c>
      <c r="J34" s="98">
        <f>Eingabe!G26</f>
        <v>17</v>
      </c>
      <c r="K34" s="225">
        <f>Eingabe!H26</f>
        <v>0</v>
      </c>
      <c r="L34" s="225">
        <f>Eingabe!I26</f>
        <v>0</v>
      </c>
      <c r="M34" s="18">
        <f>Eingabe!J26</f>
        <v>17</v>
      </c>
      <c r="N34" s="18">
        <f t="shared" si="0"/>
        <v>17</v>
      </c>
      <c r="O34" s="124">
        <v>0</v>
      </c>
      <c r="P34" s="23"/>
      <c r="Q34" s="146"/>
      <c r="R34" s="20"/>
      <c r="S34" s="20"/>
      <c r="T34" s="23"/>
      <c r="U34" s="25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s="8" customFormat="1" ht="26.25" customHeight="1">
      <c r="A35" s="20"/>
      <c r="B35" s="35">
        <v>22</v>
      </c>
      <c r="C35" s="58" t="str">
        <f>IF(Q35=0,Eingabe!CO25,IF(Eingabe!CL25=0,Eingabe!CM25,IF(Eingabe!CL25&gt;=0,Eingabe!CK25,IF(Eingabe!CL25&lt;=0,Eingabe!CN25))))</f>
        <v>►</v>
      </c>
      <c r="D35" s="55" t="str">
        <f>IF(Q35=0,Eingabe!CP25,IF(Eingabe!CL25=0," ",IF(Eingabe!CL25&gt;=0,Eingabe!CL25,IF(Eingabe!CL25&lt;=0,Eingabe!CL25,))))</f>
        <v>neu</v>
      </c>
      <c r="E35" s="42" t="str">
        <f>Eingabe!C24</f>
        <v>Christian Melbinger</v>
      </c>
      <c r="F35" s="39">
        <f>Eingabe!K24</f>
        <v>16</v>
      </c>
      <c r="G35" s="123">
        <f>Eingabe!D24</f>
        <v>0</v>
      </c>
      <c r="H35" s="98">
        <f>Eingabe!E24</f>
        <v>0</v>
      </c>
      <c r="I35" s="98">
        <f>Eingabe!F24</f>
        <v>0</v>
      </c>
      <c r="J35" s="98">
        <f>Eingabe!G24</f>
        <v>16</v>
      </c>
      <c r="K35" s="225">
        <f>Eingabe!H24</f>
        <v>0</v>
      </c>
      <c r="L35" s="225">
        <f>Eingabe!I24</f>
        <v>0</v>
      </c>
      <c r="M35" s="18">
        <f>Eingabe!J24</f>
        <v>16</v>
      </c>
      <c r="N35" s="18">
        <f t="shared" si="0"/>
        <v>16</v>
      </c>
      <c r="O35" s="124">
        <v>0</v>
      </c>
      <c r="P35" s="23"/>
      <c r="Q35" s="146"/>
      <c r="R35" s="20"/>
      <c r="S35" s="20"/>
      <c r="T35" s="23"/>
      <c r="U35" s="25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s="8" customFormat="1" ht="26.25" customHeight="1">
      <c r="A36" s="20"/>
      <c r="B36" s="35">
        <v>23</v>
      </c>
      <c r="C36" s="58" t="str">
        <f>IF(Q36=0,Eingabe!CO26,IF(Eingabe!CL26=0,Eingabe!CM26,IF(Eingabe!CL26&gt;=0,Eingabe!CK26,IF(Eingabe!CL26&lt;=0,Eingabe!CN26))))</f>
        <v>►</v>
      </c>
      <c r="D36" s="55" t="str">
        <f>IF(Q36=0,Eingabe!CP26,IF(Eingabe!CL26=0," ",IF(Eingabe!CL26&gt;=0,Eingabe!CL26,IF(Eingabe!CL26&lt;=0,Eingabe!CL26,))))</f>
        <v>neu</v>
      </c>
      <c r="E36" s="42" t="str">
        <f>Eingabe!C25</f>
        <v>Wolfgang Anecker</v>
      </c>
      <c r="F36" s="39">
        <f>Eingabe!K25</f>
        <v>14</v>
      </c>
      <c r="G36" s="123">
        <f>Eingabe!D25</f>
        <v>0</v>
      </c>
      <c r="H36" s="98">
        <f>Eingabe!E25</f>
        <v>0</v>
      </c>
      <c r="I36" s="98">
        <f>Eingabe!F25</f>
        <v>0</v>
      </c>
      <c r="J36" s="98">
        <f>Eingabe!G25</f>
        <v>14</v>
      </c>
      <c r="K36" s="225">
        <f>Eingabe!H25</f>
        <v>0</v>
      </c>
      <c r="L36" s="225">
        <f>Eingabe!I25</f>
        <v>0</v>
      </c>
      <c r="M36" s="18">
        <f>Eingabe!J25</f>
        <v>14</v>
      </c>
      <c r="N36" s="18">
        <f t="shared" si="0"/>
        <v>14</v>
      </c>
      <c r="O36" s="124">
        <v>0</v>
      </c>
      <c r="P36" s="23"/>
      <c r="Q36" s="146"/>
      <c r="R36" s="20"/>
      <c r="S36" s="20"/>
      <c r="T36" s="23"/>
      <c r="U36" s="25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s="8" customFormat="1" ht="26.25" customHeight="1" thickBot="1">
      <c r="A37" s="20"/>
      <c r="B37" s="35">
        <v>23</v>
      </c>
      <c r="C37" s="126" t="str">
        <f>IF(Q37=0,Eingabe!CO27,IF(Eingabe!CL27=0,Eingabe!CM27,IF(Eingabe!CL27&gt;=0,Eingabe!CK27,IF(Eingabe!CL27&lt;=0,Eingabe!CN27))))</f>
        <v>▼</v>
      </c>
      <c r="D37" s="127">
        <f>IF(Q37=0,Eingabe!CP27,IF(Eingabe!CL27=0," ",IF(Eingabe!CL27&gt;=0,Eingabe!CL27,IF(Eingabe!CL27&lt;=0,Eingabe!CL27,))))</f>
        <v>-4</v>
      </c>
      <c r="E37" s="42" t="str">
        <f>Eingabe!C22</f>
        <v>Poldi Karla</v>
      </c>
      <c r="F37" s="39">
        <f>Eingabe!K22</f>
        <v>14</v>
      </c>
      <c r="G37" s="123">
        <f>Eingabe!D22</f>
        <v>0</v>
      </c>
      <c r="H37" s="98">
        <f>Eingabe!E22</f>
        <v>0</v>
      </c>
      <c r="I37" s="98">
        <f>Eingabe!F22</f>
        <v>14</v>
      </c>
      <c r="J37" s="98">
        <f>Eingabe!G22</f>
        <v>0</v>
      </c>
      <c r="K37" s="225">
        <f>Eingabe!H22</f>
        <v>0</v>
      </c>
      <c r="L37" s="225">
        <f>Eingabe!I22</f>
        <v>0</v>
      </c>
      <c r="M37" s="18">
        <f>Eingabe!J22</f>
        <v>14</v>
      </c>
      <c r="N37" s="18">
        <f t="shared" si="0"/>
        <v>14</v>
      </c>
      <c r="O37" s="124">
        <v>0</v>
      </c>
      <c r="P37" s="23"/>
      <c r="Q37" s="146">
        <v>19</v>
      </c>
      <c r="R37" s="20"/>
      <c r="S37" s="20"/>
      <c r="T37" s="23"/>
      <c r="U37" s="25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2:41" ht="26.25" customHeight="1" thickBot="1">
      <c r="B38" s="213" t="str">
        <f>Eingabe!$B$54</f>
        <v>Punktevergabe: 30,27,25,24,23,22,21,20,19,18,17,16,15,14,13,12,11,10,9,8,7,6,5,4,3,2,1</v>
      </c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5"/>
      <c r="P38" s="27"/>
      <c r="Q38" s="28"/>
      <c r="R38" s="28"/>
      <c r="S38" s="28"/>
      <c r="T38" s="27"/>
      <c r="U38" s="28"/>
      <c r="V38" s="28"/>
      <c r="W38" s="27"/>
      <c r="X38" s="25"/>
      <c r="Y38" s="25"/>
      <c r="Z38" s="25"/>
      <c r="AA38" s="19"/>
      <c r="AB38" s="19"/>
      <c r="AC38" s="24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</row>
    <row r="39" spans="2:41" ht="26.25" customHeight="1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27"/>
      <c r="Q39" s="28"/>
      <c r="R39" s="28"/>
      <c r="S39" s="28"/>
      <c r="T39" s="27"/>
      <c r="U39" s="28"/>
      <c r="V39" s="28"/>
      <c r="W39" s="27"/>
      <c r="X39" s="25"/>
      <c r="Y39" s="25"/>
      <c r="Z39" s="25"/>
      <c r="AA39" s="19"/>
      <c r="AB39" s="19"/>
      <c r="AC39" s="24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</row>
    <row r="40" spans="2:41" ht="26.25" customHeight="1">
      <c r="B40" s="75"/>
      <c r="C40" s="75"/>
      <c r="D40" s="75"/>
      <c r="E40" s="239" t="s">
        <v>80</v>
      </c>
      <c r="F40" s="239"/>
      <c r="G40" s="239"/>
      <c r="H40" s="239"/>
      <c r="I40" s="239"/>
      <c r="J40" s="239"/>
      <c r="K40" s="75"/>
      <c r="L40" s="75"/>
      <c r="M40" s="75"/>
      <c r="N40" s="75"/>
      <c r="O40" s="75"/>
      <c r="P40" s="75"/>
      <c r="Q40" s="75"/>
      <c r="R40" s="27"/>
      <c r="S40" s="28"/>
      <c r="T40" s="28"/>
      <c r="U40" s="28"/>
      <c r="V40" s="27"/>
      <c r="W40" s="28"/>
      <c r="X40" s="28"/>
      <c r="Y40" s="27"/>
      <c r="Z40" s="25"/>
      <c r="AA40" s="25"/>
      <c r="AB40" s="25"/>
      <c r="AC40" s="19"/>
      <c r="AE40" s="24"/>
      <c r="AF40" s="19"/>
      <c r="AG40" s="19"/>
      <c r="AH40" s="19"/>
      <c r="AI40" s="19"/>
      <c r="AJ40" s="19"/>
      <c r="AK40" s="19"/>
      <c r="AL40" s="19"/>
      <c r="AM40" s="19"/>
      <c r="AN40" s="19"/>
      <c r="AO40" s="19"/>
    </row>
    <row r="41" spans="2:41" ht="26.25" customHeight="1">
      <c r="B41" s="75"/>
      <c r="C41" s="75"/>
      <c r="D41" s="75"/>
      <c r="E41" s="142">
        <v>42090</v>
      </c>
      <c r="F41" s="235" t="s">
        <v>46</v>
      </c>
      <c r="G41" s="236"/>
      <c r="H41" s="240">
        <v>14.597</v>
      </c>
      <c r="I41" s="143" t="s">
        <v>30</v>
      </c>
      <c r="J41" s="144">
        <v>5</v>
      </c>
      <c r="L41" s="75"/>
      <c r="M41" s="75"/>
      <c r="N41" s="75"/>
      <c r="O41" s="75"/>
      <c r="P41" s="75"/>
      <c r="Q41" s="75"/>
      <c r="R41" s="27"/>
      <c r="S41" s="28"/>
      <c r="T41" s="28"/>
      <c r="U41" s="28"/>
      <c r="V41" s="27"/>
      <c r="W41" s="28"/>
      <c r="X41" s="28"/>
      <c r="Y41" s="27"/>
      <c r="Z41" s="25"/>
      <c r="AA41" s="25"/>
      <c r="AB41" s="25"/>
      <c r="AC41" s="19"/>
      <c r="AE41" s="24"/>
      <c r="AF41" s="19"/>
      <c r="AG41" s="19"/>
      <c r="AH41" s="19"/>
      <c r="AI41" s="19"/>
      <c r="AJ41" s="19"/>
      <c r="AK41" s="19"/>
      <c r="AL41" s="19"/>
      <c r="AM41" s="19"/>
      <c r="AN41" s="19"/>
      <c r="AO41" s="19"/>
    </row>
    <row r="42" spans="2:41" ht="26.25" customHeight="1">
      <c r="B42" s="75"/>
      <c r="C42" s="75"/>
      <c r="D42" s="75"/>
      <c r="E42" s="141"/>
      <c r="F42" s="44"/>
      <c r="G42" s="44"/>
      <c r="H42" s="36"/>
      <c r="I42" s="37"/>
      <c r="J42" s="38"/>
      <c r="L42" s="75"/>
      <c r="M42" s="75"/>
      <c r="N42" s="75"/>
      <c r="O42" s="75"/>
      <c r="P42" s="75"/>
      <c r="Q42" s="75"/>
      <c r="R42" s="27"/>
      <c r="S42" s="28"/>
      <c r="T42" s="28"/>
      <c r="U42" s="28"/>
      <c r="V42" s="27"/>
      <c r="W42" s="28"/>
      <c r="X42" s="28"/>
      <c r="Y42" s="27"/>
      <c r="Z42" s="25"/>
      <c r="AA42" s="25"/>
      <c r="AB42" s="25"/>
      <c r="AC42" s="19"/>
      <c r="AE42" s="24"/>
      <c r="AF42" s="19"/>
      <c r="AG42" s="19"/>
      <c r="AH42" s="19"/>
      <c r="AI42" s="19"/>
      <c r="AJ42" s="19"/>
      <c r="AK42" s="19"/>
      <c r="AL42" s="19"/>
      <c r="AM42" s="19"/>
      <c r="AN42" s="19"/>
      <c r="AO42" s="19"/>
    </row>
    <row r="43" spans="2:41" ht="26.25" customHeight="1">
      <c r="B43" s="75"/>
      <c r="C43" s="75"/>
      <c r="D43" s="75"/>
      <c r="E43" s="239" t="s">
        <v>81</v>
      </c>
      <c r="F43" s="239"/>
      <c r="G43" s="239"/>
      <c r="H43" s="239"/>
      <c r="I43" s="239"/>
      <c r="J43" s="239"/>
      <c r="L43" s="75"/>
      <c r="M43" s="75"/>
      <c r="N43" s="75"/>
      <c r="O43" s="75"/>
      <c r="P43" s="75"/>
      <c r="Q43" s="75"/>
      <c r="R43" s="27"/>
      <c r="S43" s="28"/>
      <c r="T43" s="28"/>
      <c r="U43" s="28"/>
      <c r="V43" s="27"/>
      <c r="W43" s="28"/>
      <c r="X43" s="28"/>
      <c r="Y43" s="27"/>
      <c r="Z43" s="25"/>
      <c r="AA43" s="25"/>
      <c r="AB43" s="25"/>
      <c r="AC43" s="19"/>
      <c r="AE43" s="24"/>
      <c r="AF43" s="19"/>
      <c r="AG43" s="19"/>
      <c r="AH43" s="19"/>
      <c r="AI43" s="19"/>
      <c r="AJ43" s="19"/>
      <c r="AK43" s="19"/>
      <c r="AL43" s="19"/>
      <c r="AM43" s="19"/>
      <c r="AN43" s="19"/>
      <c r="AO43" s="19"/>
    </row>
    <row r="44" spans="2:41" ht="26.25" customHeight="1">
      <c r="B44" s="26"/>
      <c r="C44" s="26"/>
      <c r="D44" s="26"/>
      <c r="E44" s="142">
        <v>42320</v>
      </c>
      <c r="F44" s="235" t="s">
        <v>86</v>
      </c>
      <c r="G44" s="236"/>
      <c r="H44" s="240">
        <v>10.816</v>
      </c>
      <c r="I44" s="143" t="s">
        <v>30</v>
      </c>
      <c r="J44" s="144">
        <v>5</v>
      </c>
      <c r="K44" s="26"/>
      <c r="L44" s="26"/>
      <c r="M44" s="26"/>
      <c r="N44" s="26"/>
      <c r="O44" s="26"/>
      <c r="P44" s="26"/>
      <c r="S44" s="27"/>
      <c r="T44" s="28"/>
      <c r="U44" s="28"/>
      <c r="V44" s="28"/>
      <c r="W44" s="27"/>
      <c r="X44" s="27"/>
      <c r="Y44" s="28"/>
      <c r="Z44" s="27"/>
      <c r="AA44" s="25"/>
      <c r="AB44" s="25"/>
      <c r="AE44" s="24"/>
      <c r="AF44" s="19"/>
      <c r="AG44" s="19"/>
      <c r="AH44" s="19"/>
      <c r="AI44" s="19"/>
      <c r="AJ44" s="19"/>
      <c r="AK44" s="19"/>
      <c r="AL44" s="19"/>
      <c r="AM44" s="19"/>
      <c r="AN44" s="19"/>
      <c r="AO44" s="19"/>
    </row>
    <row r="45" spans="2:41" ht="26.25" customHeight="1" thickBot="1">
      <c r="B45" s="26"/>
      <c r="C45" s="19"/>
      <c r="D45" s="19"/>
      <c r="E45" s="41"/>
      <c r="F45" s="19"/>
      <c r="G45" s="19"/>
      <c r="H45" s="69"/>
      <c r="I45" s="19"/>
      <c r="J45" s="19"/>
      <c r="K45" s="19"/>
      <c r="L45" s="19"/>
      <c r="M45" s="19"/>
      <c r="N45" s="19"/>
      <c r="O45" s="26"/>
      <c r="P45" s="26"/>
      <c r="S45" s="27"/>
      <c r="T45" s="28"/>
      <c r="U45" s="28"/>
      <c r="V45" s="28"/>
      <c r="W45" s="27"/>
      <c r="X45" s="27"/>
      <c r="Y45" s="28"/>
      <c r="Z45" s="27"/>
      <c r="AA45" s="25"/>
      <c r="AB45" s="25"/>
      <c r="AE45" s="24"/>
      <c r="AF45" s="19"/>
      <c r="AG45" s="19"/>
      <c r="AH45" s="19"/>
      <c r="AI45" s="19"/>
      <c r="AJ45" s="19"/>
      <c r="AK45" s="19"/>
      <c r="AL45" s="19"/>
      <c r="AM45" s="19"/>
      <c r="AN45" s="19"/>
      <c r="AO45" s="19"/>
    </row>
    <row r="46" spans="2:41" ht="34.5" customHeight="1" thickBot="1">
      <c r="B46" s="19"/>
      <c r="C46" s="19"/>
      <c r="D46" s="162">
        <f>Eingabe!$D$3</f>
        <v>42090</v>
      </c>
      <c r="E46" s="163"/>
      <c r="F46" s="163"/>
      <c r="G46" s="163"/>
      <c r="H46" s="163"/>
      <c r="I46" s="163"/>
      <c r="J46" s="163"/>
      <c r="K46" s="163"/>
      <c r="L46" s="164"/>
      <c r="M46" s="25"/>
      <c r="N46" s="25"/>
      <c r="O46" s="27"/>
      <c r="P46" s="28"/>
      <c r="Q46" s="28"/>
      <c r="R46" s="28"/>
      <c r="S46" s="27"/>
      <c r="T46" s="27"/>
      <c r="U46" s="28"/>
      <c r="V46" s="27"/>
      <c r="W46" s="25"/>
      <c r="X46" s="25"/>
      <c r="Y46" s="25"/>
      <c r="Z46" s="19"/>
      <c r="AA46" s="24"/>
      <c r="AB46" s="19"/>
      <c r="AC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</row>
    <row r="47" spans="2:41" ht="31.5" customHeight="1">
      <c r="B47" s="19"/>
      <c r="C47" s="19"/>
      <c r="D47" s="155" t="s">
        <v>0</v>
      </c>
      <c r="E47" s="157" t="s">
        <v>27</v>
      </c>
      <c r="F47" s="157" t="s">
        <v>4</v>
      </c>
      <c r="G47" s="157" t="s">
        <v>5</v>
      </c>
      <c r="H47" s="157" t="s">
        <v>6</v>
      </c>
      <c r="I47" s="157" t="s">
        <v>26</v>
      </c>
      <c r="J47" s="153" t="s">
        <v>3</v>
      </c>
      <c r="K47" s="31" t="s">
        <v>24</v>
      </c>
      <c r="L47" s="32"/>
      <c r="M47" s="25"/>
      <c r="N47" s="27"/>
      <c r="O47" s="28"/>
      <c r="P47" s="28"/>
      <c r="Q47" s="28"/>
      <c r="R47" s="27"/>
      <c r="S47" s="27"/>
      <c r="T47" s="28"/>
      <c r="U47" s="27"/>
      <c r="V47" s="25"/>
      <c r="W47" s="25"/>
      <c r="X47" s="25"/>
      <c r="Y47" s="19"/>
      <c r="Z47" s="24"/>
      <c r="AA47" s="19"/>
      <c r="AB47" s="19"/>
      <c r="AC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</row>
    <row r="48" spans="2:41" ht="26.25" customHeight="1" thickBot="1">
      <c r="B48" s="19"/>
      <c r="C48" s="19"/>
      <c r="D48" s="156"/>
      <c r="E48" s="158"/>
      <c r="F48" s="158"/>
      <c r="G48" s="158"/>
      <c r="H48" s="158"/>
      <c r="I48" s="158"/>
      <c r="J48" s="154"/>
      <c r="K48" s="45" t="s">
        <v>22</v>
      </c>
      <c r="L48" s="46" t="s">
        <v>23</v>
      </c>
      <c r="M48" s="20"/>
      <c r="N48" s="25"/>
      <c r="O48" s="25"/>
      <c r="P48" s="27"/>
      <c r="Q48" s="28"/>
      <c r="R48" s="28"/>
      <c r="S48" s="28"/>
      <c r="T48" s="27"/>
      <c r="U48" s="27"/>
      <c r="V48" s="28"/>
      <c r="W48" s="27"/>
      <c r="X48" s="25"/>
      <c r="Y48" s="25"/>
      <c r="Z48" s="25"/>
      <c r="AA48" s="19"/>
      <c r="AB48" s="24"/>
      <c r="AC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</row>
    <row r="49" spans="2:41" ht="26.25" customHeight="1">
      <c r="B49" s="19"/>
      <c r="C49" s="19"/>
      <c r="D49" s="48" t="s">
        <v>7</v>
      </c>
      <c r="E49" s="119" t="str">
        <f>Eingabe!C13</f>
        <v>Günther Schlosser</v>
      </c>
      <c r="F49" s="111">
        <v>92.25</v>
      </c>
      <c r="G49" s="111">
        <f aca="true" t="shared" si="1" ref="G49:G58">SUM(H49-F49)</f>
        <v>90.44</v>
      </c>
      <c r="H49" s="241">
        <v>182.69</v>
      </c>
      <c r="I49" s="111">
        <f aca="true" t="shared" si="2" ref="I49:I58">SUM(H49/12)</f>
        <v>15.224166666666667</v>
      </c>
      <c r="J49" s="114">
        <f>Eingabe!D13</f>
        <v>30</v>
      </c>
      <c r="K49" s="99"/>
      <c r="L49" s="100"/>
      <c r="M49" s="20"/>
      <c r="N49" s="25"/>
      <c r="O49" s="25"/>
      <c r="P49" s="27"/>
      <c r="Q49" s="28"/>
      <c r="R49" s="28"/>
      <c r="S49" s="28"/>
      <c r="T49" s="27"/>
      <c r="U49" s="27"/>
      <c r="V49" s="28"/>
      <c r="W49" s="27"/>
      <c r="X49" s="25"/>
      <c r="Y49" s="25"/>
      <c r="Z49" s="25"/>
      <c r="AA49" s="19"/>
      <c r="AB49" s="24"/>
      <c r="AC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</row>
    <row r="50" spans="2:41" ht="26.25" customHeight="1">
      <c r="B50" s="19"/>
      <c r="C50" s="19"/>
      <c r="D50" s="11" t="s">
        <v>8</v>
      </c>
      <c r="E50" s="118" t="str">
        <f>Eingabe!C10</f>
        <v>Gerhard Fischer </v>
      </c>
      <c r="F50" s="112">
        <v>91.46</v>
      </c>
      <c r="G50" s="5">
        <f t="shared" si="1"/>
        <v>89.92</v>
      </c>
      <c r="H50" s="242">
        <v>181.38</v>
      </c>
      <c r="I50" s="112">
        <f t="shared" si="2"/>
        <v>15.115</v>
      </c>
      <c r="J50" s="115">
        <f>Eingabe!D10</f>
        <v>27</v>
      </c>
      <c r="K50" s="101">
        <f aca="true" t="shared" si="3" ref="K50:K58">$H$49-H50</f>
        <v>1.3100000000000023</v>
      </c>
      <c r="L50" s="102"/>
      <c r="M50" s="21"/>
      <c r="N50" s="25"/>
      <c r="O50" s="25"/>
      <c r="P50" s="27"/>
      <c r="Q50" s="28"/>
      <c r="R50" s="28"/>
      <c r="S50" s="28"/>
      <c r="T50" s="27"/>
      <c r="U50" s="27"/>
      <c r="V50" s="28"/>
      <c r="W50" s="27"/>
      <c r="X50" s="25"/>
      <c r="Y50" s="25"/>
      <c r="Z50" s="25"/>
      <c r="AA50" s="19"/>
      <c r="AB50" s="24"/>
      <c r="AC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</row>
    <row r="51" spans="2:41" ht="26.25" customHeight="1">
      <c r="B51" s="19"/>
      <c r="C51" s="19"/>
      <c r="D51" s="12" t="s">
        <v>9</v>
      </c>
      <c r="E51" s="117" t="str">
        <f>Eingabe!C7</f>
        <v>Roman Grunner</v>
      </c>
      <c r="F51" s="5">
        <v>90.58</v>
      </c>
      <c r="G51" s="112">
        <f t="shared" si="1"/>
        <v>89.92999999999999</v>
      </c>
      <c r="H51" s="243">
        <v>180.51</v>
      </c>
      <c r="I51" s="113">
        <f t="shared" si="2"/>
        <v>15.042499999999999</v>
      </c>
      <c r="J51" s="116">
        <f>Eingabe!D7</f>
        <v>25</v>
      </c>
      <c r="K51" s="103">
        <f t="shared" si="3"/>
        <v>2.180000000000007</v>
      </c>
      <c r="L51" s="104">
        <f aca="true" t="shared" si="4" ref="L51:L58">SUM(H50-H51)</f>
        <v>0.8700000000000045</v>
      </c>
      <c r="M51" s="21"/>
      <c r="N51" s="25"/>
      <c r="O51" s="25"/>
      <c r="P51" s="27"/>
      <c r="Q51" s="28"/>
      <c r="R51" s="28"/>
      <c r="S51" s="28"/>
      <c r="T51" s="27"/>
      <c r="U51" s="27"/>
      <c r="V51" s="28"/>
      <c r="W51" s="27"/>
      <c r="X51" s="25"/>
      <c r="Y51" s="25"/>
      <c r="Z51" s="25"/>
      <c r="AA51" s="19"/>
      <c r="AB51" s="24"/>
      <c r="AC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</row>
    <row r="52" spans="2:41" ht="26.25" customHeight="1">
      <c r="B52" s="19"/>
      <c r="C52" s="19"/>
      <c r="D52" s="9" t="s">
        <v>10</v>
      </c>
      <c r="E52" s="42" t="str">
        <f>Eingabe!C6</f>
        <v>Peter Siding </v>
      </c>
      <c r="F52" s="5">
        <v>90.45</v>
      </c>
      <c r="G52" s="112">
        <f t="shared" si="1"/>
        <v>89.92999999999999</v>
      </c>
      <c r="H52" s="244">
        <v>180.38</v>
      </c>
      <c r="I52" s="5">
        <f t="shared" si="2"/>
        <v>15.031666666666666</v>
      </c>
      <c r="J52" s="6">
        <f>Eingabe!D6</f>
        <v>24</v>
      </c>
      <c r="K52" s="105">
        <f t="shared" si="3"/>
        <v>2.3100000000000023</v>
      </c>
      <c r="L52" s="106">
        <f t="shared" si="4"/>
        <v>0.12999999999999545</v>
      </c>
      <c r="M52" s="21"/>
      <c r="N52" s="25"/>
      <c r="O52" s="25"/>
      <c r="P52" s="27"/>
      <c r="Q52" s="28"/>
      <c r="R52" s="28"/>
      <c r="S52" s="28"/>
      <c r="T52" s="27"/>
      <c r="U52" s="27"/>
      <c r="V52" s="28"/>
      <c r="W52" s="27"/>
      <c r="X52" s="25"/>
      <c r="Y52" s="25"/>
      <c r="Z52" s="25"/>
      <c r="AA52" s="19"/>
      <c r="AB52" s="24"/>
      <c r="AC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</row>
    <row r="53" spans="2:41" ht="26.25" customHeight="1">
      <c r="B53" s="19"/>
      <c r="C53" s="19"/>
      <c r="D53" s="9" t="s">
        <v>11</v>
      </c>
      <c r="E53" s="42" t="str">
        <f>Eingabe!C12</f>
        <v>Thomas Nowak </v>
      </c>
      <c r="F53" s="5">
        <v>90.78</v>
      </c>
      <c r="G53" s="5">
        <f t="shared" si="1"/>
        <v>87.22999999999999</v>
      </c>
      <c r="H53" s="244">
        <v>178.01</v>
      </c>
      <c r="I53" s="5">
        <f t="shared" si="2"/>
        <v>14.834166666666667</v>
      </c>
      <c r="J53" s="6">
        <f>Eingabe!D12</f>
        <v>23</v>
      </c>
      <c r="K53" s="105">
        <f t="shared" si="3"/>
        <v>4.680000000000007</v>
      </c>
      <c r="L53" s="106">
        <f t="shared" si="4"/>
        <v>2.3700000000000045</v>
      </c>
      <c r="M53" s="21"/>
      <c r="N53" s="25"/>
      <c r="O53" s="25"/>
      <c r="P53" s="27"/>
      <c r="Q53" s="28"/>
      <c r="R53" s="28"/>
      <c r="S53" s="28"/>
      <c r="T53" s="27"/>
      <c r="U53" s="27"/>
      <c r="V53" s="28"/>
      <c r="W53" s="27"/>
      <c r="X53" s="25"/>
      <c r="Y53" s="25"/>
      <c r="Z53" s="25"/>
      <c r="AA53" s="19"/>
      <c r="AB53" s="24"/>
      <c r="AC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</row>
    <row r="54" spans="2:41" ht="26.25" customHeight="1">
      <c r="B54" s="19"/>
      <c r="C54" s="19"/>
      <c r="D54" s="9" t="s">
        <v>12</v>
      </c>
      <c r="E54" s="42" t="str">
        <f>Eingabe!C5</f>
        <v>Johann Lemböck</v>
      </c>
      <c r="F54" s="5">
        <v>87.79</v>
      </c>
      <c r="G54" s="5">
        <f t="shared" si="1"/>
        <v>85.77999999999999</v>
      </c>
      <c r="H54" s="244">
        <v>173.57</v>
      </c>
      <c r="I54" s="5">
        <f t="shared" si="2"/>
        <v>14.464166666666666</v>
      </c>
      <c r="J54" s="6">
        <f>Eingabe!D5</f>
        <v>22</v>
      </c>
      <c r="K54" s="105">
        <f t="shared" si="3"/>
        <v>9.120000000000005</v>
      </c>
      <c r="L54" s="106">
        <f t="shared" si="4"/>
        <v>4.439999999999998</v>
      </c>
      <c r="M54" s="20"/>
      <c r="N54" s="25"/>
      <c r="O54" s="25"/>
      <c r="P54" s="27"/>
      <c r="Q54" s="28"/>
      <c r="R54" s="28"/>
      <c r="S54" s="28"/>
      <c r="T54" s="27"/>
      <c r="U54" s="27"/>
      <c r="V54" s="28"/>
      <c r="W54" s="27"/>
      <c r="X54" s="25"/>
      <c r="Y54" s="25"/>
      <c r="Z54" s="25"/>
      <c r="AA54" s="19"/>
      <c r="AB54" s="24"/>
      <c r="AC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</row>
    <row r="55" spans="2:41" ht="26.25" customHeight="1">
      <c r="B55" s="19"/>
      <c r="C55" s="19"/>
      <c r="D55" s="9" t="s">
        <v>13</v>
      </c>
      <c r="E55" s="42" t="str">
        <f>Eingabe!C8</f>
        <v>Gabi Krausler</v>
      </c>
      <c r="F55" s="5">
        <v>86.58</v>
      </c>
      <c r="G55" s="5">
        <f t="shared" si="1"/>
        <v>84.27</v>
      </c>
      <c r="H55" s="244">
        <v>170.85</v>
      </c>
      <c r="I55" s="5">
        <f t="shared" si="2"/>
        <v>14.237499999999999</v>
      </c>
      <c r="J55" s="6">
        <f>Eingabe!D8</f>
        <v>21</v>
      </c>
      <c r="K55" s="105">
        <f t="shared" si="3"/>
        <v>11.840000000000003</v>
      </c>
      <c r="L55" s="106">
        <f t="shared" si="4"/>
        <v>2.719999999999999</v>
      </c>
      <c r="M55" s="20"/>
      <c r="N55" s="25"/>
      <c r="O55" s="25"/>
      <c r="P55" s="27"/>
      <c r="Q55" s="28"/>
      <c r="R55" s="28"/>
      <c r="S55" s="28"/>
      <c r="T55" s="27"/>
      <c r="U55" s="27"/>
      <c r="V55" s="28"/>
      <c r="W55" s="27"/>
      <c r="X55" s="25"/>
      <c r="Y55" s="25"/>
      <c r="Z55" s="25"/>
      <c r="AA55" s="19"/>
      <c r="AB55" s="24"/>
      <c r="AC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</row>
    <row r="56" spans="2:41" ht="26.25" customHeight="1">
      <c r="B56" s="19"/>
      <c r="C56" s="19"/>
      <c r="D56" s="9" t="s">
        <v>14</v>
      </c>
      <c r="E56" s="42" t="str">
        <f>Eingabe!C11</f>
        <v>Thomas Milanollo</v>
      </c>
      <c r="F56" s="5">
        <v>84.42</v>
      </c>
      <c r="G56" s="5">
        <f t="shared" si="1"/>
        <v>83.05999999999999</v>
      </c>
      <c r="H56" s="244">
        <v>167.48</v>
      </c>
      <c r="I56" s="5">
        <f t="shared" si="2"/>
        <v>13.956666666666665</v>
      </c>
      <c r="J56" s="6">
        <f>Eingabe!D11</f>
        <v>20</v>
      </c>
      <c r="K56" s="105">
        <f t="shared" si="3"/>
        <v>15.210000000000008</v>
      </c>
      <c r="L56" s="106">
        <f t="shared" si="4"/>
        <v>3.3700000000000045</v>
      </c>
      <c r="M56" s="19"/>
      <c r="N56" s="25"/>
      <c r="O56" s="25"/>
      <c r="P56" s="27"/>
      <c r="Q56" s="28"/>
      <c r="R56" s="28"/>
      <c r="S56" s="28"/>
      <c r="T56" s="27"/>
      <c r="U56" s="27"/>
      <c r="V56" s="28"/>
      <c r="W56" s="27"/>
      <c r="X56" s="25"/>
      <c r="Y56" s="25"/>
      <c r="Z56" s="25"/>
      <c r="AA56" s="19"/>
      <c r="AB56" s="24"/>
      <c r="AC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</row>
    <row r="57" spans="2:41" ht="26.25" customHeight="1">
      <c r="B57" s="19"/>
      <c r="C57" s="19"/>
      <c r="D57" s="9" t="s">
        <v>15</v>
      </c>
      <c r="E57" s="42" t="str">
        <f>Eingabe!C9</f>
        <v>Gerlinde Herzog</v>
      </c>
      <c r="F57" s="5">
        <v>82.84</v>
      </c>
      <c r="G57" s="5">
        <f t="shared" si="1"/>
        <v>81.27000000000001</v>
      </c>
      <c r="H57" s="244">
        <v>164.11</v>
      </c>
      <c r="I57" s="5">
        <f t="shared" si="2"/>
        <v>13.675833333333335</v>
      </c>
      <c r="J57" s="6">
        <f>Eingabe!D9</f>
        <v>19</v>
      </c>
      <c r="K57" s="105">
        <f t="shared" si="3"/>
        <v>18.579999999999984</v>
      </c>
      <c r="L57" s="106">
        <f t="shared" si="4"/>
        <v>3.369999999999976</v>
      </c>
      <c r="M57" s="19"/>
      <c r="N57" s="25"/>
      <c r="O57" s="25"/>
      <c r="P57" s="27"/>
      <c r="Q57" s="28"/>
      <c r="R57" s="28"/>
      <c r="S57" s="28"/>
      <c r="T57" s="27"/>
      <c r="U57" s="27"/>
      <c r="V57" s="28"/>
      <c r="W57" s="27"/>
      <c r="X57" s="25"/>
      <c r="Y57" s="25"/>
      <c r="Z57" s="25"/>
      <c r="AA57" s="19"/>
      <c r="AB57" s="24"/>
      <c r="AC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</row>
    <row r="58" spans="2:41" ht="26.25" customHeight="1" thickBot="1">
      <c r="B58" s="19"/>
      <c r="C58" s="19"/>
      <c r="D58" s="9" t="s">
        <v>16</v>
      </c>
      <c r="E58" s="42" t="str">
        <f>Eingabe!C4</f>
        <v>Walter Lemböck </v>
      </c>
      <c r="F58" s="113">
        <v>91.41</v>
      </c>
      <c r="G58" s="5">
        <f t="shared" si="1"/>
        <v>67.21000000000001</v>
      </c>
      <c r="H58" s="244">
        <v>158.62</v>
      </c>
      <c r="I58" s="5">
        <f t="shared" si="2"/>
        <v>13.218333333333334</v>
      </c>
      <c r="J58" s="6">
        <f>Eingabe!D4</f>
        <v>18</v>
      </c>
      <c r="K58" s="105">
        <f t="shared" si="3"/>
        <v>24.069999999999993</v>
      </c>
      <c r="L58" s="106">
        <f t="shared" si="4"/>
        <v>5.490000000000009</v>
      </c>
      <c r="M58" s="19"/>
      <c r="N58" s="25"/>
      <c r="O58" s="25"/>
      <c r="P58" s="27"/>
      <c r="Q58" s="28"/>
      <c r="R58" s="28"/>
      <c r="S58" s="28"/>
      <c r="T58" s="27"/>
      <c r="U58" s="27"/>
      <c r="V58" s="28"/>
      <c r="W58" s="27"/>
      <c r="X58" s="25"/>
      <c r="Y58" s="25"/>
      <c r="Z58" s="25"/>
      <c r="AA58" s="19"/>
      <c r="AB58" s="24"/>
      <c r="AC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</row>
    <row r="59" spans="2:41" ht="26.25" customHeight="1" thickBot="1">
      <c r="B59" s="19"/>
      <c r="C59" s="19"/>
      <c r="D59" s="159" t="str">
        <f>Eingabe!$B$54</f>
        <v>Punktevergabe: 30,27,25,24,23,22,21,20,19,18,17,16,15,14,13,12,11,10,9,8,7,6,5,4,3,2,1</v>
      </c>
      <c r="E59" s="160"/>
      <c r="F59" s="160"/>
      <c r="G59" s="160"/>
      <c r="H59" s="160"/>
      <c r="I59" s="160"/>
      <c r="J59" s="160"/>
      <c r="K59" s="160"/>
      <c r="L59" s="161"/>
      <c r="M59" s="19"/>
      <c r="N59" s="25"/>
      <c r="O59" s="25"/>
      <c r="P59" s="27"/>
      <c r="Q59" s="28"/>
      <c r="R59" s="28"/>
      <c r="S59" s="28"/>
      <c r="T59" s="27"/>
      <c r="U59" s="27"/>
      <c r="V59" s="28"/>
      <c r="W59" s="27"/>
      <c r="X59" s="25"/>
      <c r="Y59" s="25"/>
      <c r="Z59" s="25"/>
      <c r="AA59" s="19"/>
      <c r="AB59" s="24"/>
      <c r="AC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</row>
    <row r="60" spans="2:41" ht="26.25" customHeight="1">
      <c r="B60" s="19"/>
      <c r="C60" s="28"/>
      <c r="D60" s="19"/>
      <c r="E60" s="41"/>
      <c r="F60" s="19"/>
      <c r="G60" s="19"/>
      <c r="H60" s="69"/>
      <c r="I60" s="19"/>
      <c r="J60" s="19"/>
      <c r="K60" s="19"/>
      <c r="L60" s="19"/>
      <c r="M60" s="19"/>
      <c r="N60" s="19"/>
      <c r="O60" s="19"/>
      <c r="P60" s="19"/>
      <c r="S60" s="27"/>
      <c r="T60" s="28"/>
      <c r="U60" s="28"/>
      <c r="V60" s="28"/>
      <c r="W60" s="27"/>
      <c r="X60" s="27"/>
      <c r="Y60" s="28"/>
      <c r="Z60" s="27"/>
      <c r="AA60" s="25"/>
      <c r="AB60" s="25"/>
      <c r="AE60" s="24"/>
      <c r="AF60" s="19"/>
      <c r="AG60" s="19"/>
      <c r="AH60" s="19"/>
      <c r="AI60" s="19"/>
      <c r="AJ60" s="19"/>
      <c r="AK60" s="19"/>
      <c r="AL60" s="19"/>
      <c r="AM60" s="19"/>
      <c r="AN60" s="19"/>
      <c r="AO60" s="19"/>
    </row>
    <row r="61" spans="2:41" ht="26.25" customHeight="1">
      <c r="B61" s="27"/>
      <c r="C61" s="19"/>
      <c r="D61" s="19"/>
      <c r="E61" s="19"/>
      <c r="F61" s="237" t="s">
        <v>46</v>
      </c>
      <c r="G61" s="238"/>
      <c r="H61" s="245">
        <v>14.597</v>
      </c>
      <c r="I61" s="29" t="s">
        <v>30</v>
      </c>
      <c r="J61" s="30">
        <v>5</v>
      </c>
      <c r="K61" s="24"/>
      <c r="L61" s="20"/>
      <c r="M61" s="19"/>
      <c r="N61" s="19"/>
      <c r="O61" s="19"/>
      <c r="P61" s="19"/>
      <c r="S61" s="27"/>
      <c r="T61" s="28"/>
      <c r="U61" s="28"/>
      <c r="V61" s="28"/>
      <c r="W61" s="27"/>
      <c r="X61" s="27"/>
      <c r="Y61" s="28"/>
      <c r="Z61" s="27"/>
      <c r="AA61" s="25"/>
      <c r="AB61" s="19"/>
      <c r="AC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</row>
    <row r="62" spans="2:41" ht="26.25" customHeight="1">
      <c r="B62" s="24"/>
      <c r="C62" s="19"/>
      <c r="D62" s="19"/>
      <c r="E62" s="19"/>
      <c r="F62" s="237" t="s">
        <v>36</v>
      </c>
      <c r="G62" s="238"/>
      <c r="H62" s="245">
        <v>14.801</v>
      </c>
      <c r="I62" s="29" t="s">
        <v>30</v>
      </c>
      <c r="J62" s="30">
        <v>5</v>
      </c>
      <c r="K62" s="24"/>
      <c r="L62" s="20"/>
      <c r="M62" s="19"/>
      <c r="N62" s="19"/>
      <c r="O62" s="19"/>
      <c r="P62" s="19"/>
      <c r="S62" s="27"/>
      <c r="T62" s="28"/>
      <c r="U62" s="28"/>
      <c r="V62" s="28"/>
      <c r="W62" s="27"/>
      <c r="X62" s="27"/>
      <c r="Y62" s="28"/>
      <c r="Z62" s="27"/>
      <c r="AA62" s="25"/>
      <c r="AB62" s="19"/>
      <c r="AC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</row>
    <row r="63" spans="2:41" ht="26.25" customHeight="1">
      <c r="B63" s="24"/>
      <c r="C63" s="19"/>
      <c r="D63" s="19"/>
      <c r="E63" s="19"/>
      <c r="F63" s="237" t="s">
        <v>35</v>
      </c>
      <c r="G63" s="238"/>
      <c r="H63" s="245">
        <v>14.874</v>
      </c>
      <c r="I63" s="29" t="s">
        <v>30</v>
      </c>
      <c r="J63" s="30">
        <v>5</v>
      </c>
      <c r="K63" s="27"/>
      <c r="L63" s="25"/>
      <c r="M63" s="19"/>
      <c r="N63" s="19"/>
      <c r="O63" s="19"/>
      <c r="P63" s="19"/>
      <c r="S63" s="27"/>
      <c r="T63" s="28"/>
      <c r="U63" s="28"/>
      <c r="V63" s="28"/>
      <c r="W63" s="27"/>
      <c r="X63" s="27"/>
      <c r="Y63" s="28"/>
      <c r="Z63" s="27"/>
      <c r="AA63" s="25"/>
      <c r="AB63" s="19"/>
      <c r="AC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</row>
    <row r="64" spans="2:41" ht="26.25" customHeight="1">
      <c r="B64" s="24"/>
      <c r="C64" s="19"/>
      <c r="D64" s="19"/>
      <c r="E64" s="44"/>
      <c r="F64" s="36"/>
      <c r="G64" s="36"/>
      <c r="H64" s="36"/>
      <c r="I64" s="38"/>
      <c r="J64" s="28"/>
      <c r="K64" s="27"/>
      <c r="L64" s="25"/>
      <c r="M64" s="19"/>
      <c r="N64" s="19"/>
      <c r="O64" s="25"/>
      <c r="P64" s="25"/>
      <c r="Q64" s="27"/>
      <c r="R64" s="28"/>
      <c r="S64" s="28"/>
      <c r="T64" s="28"/>
      <c r="U64" s="27"/>
      <c r="V64" s="27"/>
      <c r="W64" s="28"/>
      <c r="X64" s="27"/>
      <c r="Y64" s="25"/>
      <c r="Z64" s="25"/>
      <c r="AA64" s="25"/>
      <c r="AB64" s="19"/>
      <c r="AC64" s="24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</row>
    <row r="65" spans="2:41" ht="26.25" customHeight="1" thickBot="1">
      <c r="B65" s="27"/>
      <c r="C65" s="28"/>
      <c r="D65" s="19"/>
      <c r="E65" s="41"/>
      <c r="F65" s="19"/>
      <c r="G65" s="19"/>
      <c r="H65" s="69"/>
      <c r="I65" s="19"/>
      <c r="J65" s="19"/>
      <c r="K65" s="19"/>
      <c r="L65" s="19"/>
      <c r="M65" s="19"/>
      <c r="N65" s="19"/>
      <c r="O65" s="25"/>
      <c r="P65" s="25"/>
      <c r="Q65" s="27"/>
      <c r="R65" s="28"/>
      <c r="S65" s="28"/>
      <c r="T65" s="28"/>
      <c r="U65" s="27"/>
      <c r="V65" s="27"/>
      <c r="W65" s="28"/>
      <c r="X65" s="27"/>
      <c r="Y65" s="25"/>
      <c r="Z65" s="25"/>
      <c r="AA65" s="25"/>
      <c r="AB65" s="19"/>
      <c r="AC65" s="24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</row>
    <row r="66" spans="2:41" ht="34.5" customHeight="1" thickBot="1">
      <c r="B66" s="19"/>
      <c r="C66" s="19"/>
      <c r="D66" s="162">
        <f>Eingabe!$E$3</f>
        <v>42150</v>
      </c>
      <c r="E66" s="163"/>
      <c r="F66" s="163"/>
      <c r="G66" s="163"/>
      <c r="H66" s="163"/>
      <c r="I66" s="163"/>
      <c r="J66" s="163"/>
      <c r="K66" s="163"/>
      <c r="L66" s="164"/>
      <c r="M66" s="25"/>
      <c r="N66" s="25"/>
      <c r="O66" s="27"/>
      <c r="P66" s="28"/>
      <c r="Q66" s="28"/>
      <c r="R66" s="28"/>
      <c r="S66" s="27"/>
      <c r="T66" s="27"/>
      <c r="U66" s="28"/>
      <c r="V66" s="27"/>
      <c r="W66" s="25"/>
      <c r="X66" s="25"/>
      <c r="Y66" s="25"/>
      <c r="Z66" s="19"/>
      <c r="AA66" s="24"/>
      <c r="AB66" s="19"/>
      <c r="AC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</row>
    <row r="67" spans="2:41" ht="31.5" customHeight="1">
      <c r="B67" s="19"/>
      <c r="C67" s="19"/>
      <c r="D67" s="155" t="s">
        <v>0</v>
      </c>
      <c r="E67" s="157" t="s">
        <v>27</v>
      </c>
      <c r="F67" s="157" t="s">
        <v>4</v>
      </c>
      <c r="G67" s="157" t="s">
        <v>5</v>
      </c>
      <c r="H67" s="157" t="s">
        <v>6</v>
      </c>
      <c r="I67" s="157" t="s">
        <v>26</v>
      </c>
      <c r="J67" s="153" t="s">
        <v>3</v>
      </c>
      <c r="K67" s="31" t="s">
        <v>24</v>
      </c>
      <c r="L67" s="32"/>
      <c r="M67" s="25"/>
      <c r="N67" s="27"/>
      <c r="O67" s="28"/>
      <c r="P67" s="28"/>
      <c r="Q67" s="28"/>
      <c r="R67" s="27"/>
      <c r="S67" s="27"/>
      <c r="T67" s="28"/>
      <c r="U67" s="27"/>
      <c r="V67" s="25"/>
      <c r="W67" s="25"/>
      <c r="X67" s="25"/>
      <c r="Y67" s="19"/>
      <c r="Z67" s="24"/>
      <c r="AA67" s="19"/>
      <c r="AB67" s="19"/>
      <c r="AC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</row>
    <row r="68" spans="2:41" ht="26.25" customHeight="1" thickBot="1">
      <c r="B68" s="19"/>
      <c r="C68" s="19"/>
      <c r="D68" s="156"/>
      <c r="E68" s="158"/>
      <c r="F68" s="158"/>
      <c r="G68" s="158"/>
      <c r="H68" s="158"/>
      <c r="I68" s="158"/>
      <c r="J68" s="154"/>
      <c r="K68" s="45" t="s">
        <v>22</v>
      </c>
      <c r="L68" s="46" t="s">
        <v>23</v>
      </c>
      <c r="M68" s="19"/>
      <c r="N68" s="25"/>
      <c r="O68" s="25"/>
      <c r="P68" s="27"/>
      <c r="Q68" s="28"/>
      <c r="R68" s="28"/>
      <c r="S68" s="28"/>
      <c r="T68" s="27"/>
      <c r="U68" s="27"/>
      <c r="V68" s="28"/>
      <c r="W68" s="27"/>
      <c r="X68" s="25"/>
      <c r="Y68" s="25"/>
      <c r="Z68" s="25"/>
      <c r="AA68" s="19"/>
      <c r="AB68" s="24"/>
      <c r="AC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</row>
    <row r="69" spans="2:41" ht="26.25" customHeight="1">
      <c r="B69" s="19"/>
      <c r="C69" s="19"/>
      <c r="D69" s="59" t="s">
        <v>7</v>
      </c>
      <c r="E69" s="132" t="str">
        <f>Eingabe!C4</f>
        <v>Walter Lemböck </v>
      </c>
      <c r="F69" s="133">
        <v>69.17</v>
      </c>
      <c r="G69" s="133">
        <f aca="true" t="shared" si="5" ref="G69:G79">H69-F69</f>
        <v>70.11</v>
      </c>
      <c r="H69" s="246">
        <v>139.28</v>
      </c>
      <c r="I69" s="133">
        <f aca="true" t="shared" si="6" ref="I69:I79">SUM(H69/12)</f>
        <v>11.606666666666667</v>
      </c>
      <c r="J69" s="134">
        <f>Eingabe!E4</f>
        <v>30</v>
      </c>
      <c r="K69" s="107"/>
      <c r="L69" s="108"/>
      <c r="M69" s="19"/>
      <c r="N69" s="25"/>
      <c r="O69" s="25"/>
      <c r="P69" s="27"/>
      <c r="Q69" s="28"/>
      <c r="R69" s="28"/>
      <c r="S69" s="28"/>
      <c r="T69" s="27"/>
      <c r="U69" s="27"/>
      <c r="V69" s="28"/>
      <c r="W69" s="27"/>
      <c r="X69" s="25"/>
      <c r="Y69" s="25"/>
      <c r="Z69" s="25"/>
      <c r="AA69" s="19"/>
      <c r="AB69" s="24"/>
      <c r="AC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</row>
    <row r="70" spans="2:41" ht="26.25" customHeight="1">
      <c r="B70" s="19"/>
      <c r="C70" s="19"/>
      <c r="D70" s="11" t="s">
        <v>8</v>
      </c>
      <c r="E70" s="118" t="str">
        <f>Eingabe!C14</f>
        <v>Marko Neumayer</v>
      </c>
      <c r="F70" s="112">
        <v>67.98</v>
      </c>
      <c r="G70" s="112">
        <f t="shared" si="5"/>
        <v>69.83999999999999</v>
      </c>
      <c r="H70" s="242">
        <v>137.82</v>
      </c>
      <c r="I70" s="112">
        <f t="shared" si="6"/>
        <v>11.485</v>
      </c>
      <c r="J70" s="115">
        <f>Eingabe!E14</f>
        <v>27</v>
      </c>
      <c r="K70" s="101">
        <f aca="true" t="shared" si="7" ref="K70:K79">$H$69-H70</f>
        <v>1.460000000000008</v>
      </c>
      <c r="L70" s="102"/>
      <c r="M70" s="19"/>
      <c r="N70" s="25"/>
      <c r="O70" s="25"/>
      <c r="P70" s="27"/>
      <c r="Q70" s="28"/>
      <c r="R70" s="28"/>
      <c r="S70" s="28"/>
      <c r="T70" s="27"/>
      <c r="U70" s="27"/>
      <c r="V70" s="28"/>
      <c r="W70" s="27"/>
      <c r="X70" s="25"/>
      <c r="Y70" s="25"/>
      <c r="Z70" s="25"/>
      <c r="AA70" s="19"/>
      <c r="AB70" s="24"/>
      <c r="AC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</row>
    <row r="71" spans="2:41" ht="26.25" customHeight="1">
      <c r="B71" s="19"/>
      <c r="C71" s="19"/>
      <c r="D71" s="12" t="s">
        <v>9</v>
      </c>
      <c r="E71" s="117" t="str">
        <f>Eingabe!C15</f>
        <v>Thomas Sanda</v>
      </c>
      <c r="F71" s="113">
        <v>67.89</v>
      </c>
      <c r="G71" s="113">
        <f t="shared" si="5"/>
        <v>68.77999999999999</v>
      </c>
      <c r="H71" s="243">
        <v>136.67</v>
      </c>
      <c r="I71" s="113">
        <f t="shared" si="6"/>
        <v>11.389166666666666</v>
      </c>
      <c r="J71" s="116">
        <f>Eingabe!E15</f>
        <v>25</v>
      </c>
      <c r="K71" s="103">
        <f t="shared" si="7"/>
        <v>2.6100000000000136</v>
      </c>
      <c r="L71" s="104">
        <f aca="true" t="shared" si="8" ref="L71:L79">SUM(H70-H71)</f>
        <v>1.1500000000000057</v>
      </c>
      <c r="M71" s="19"/>
      <c r="N71" s="25"/>
      <c r="O71" s="25"/>
      <c r="P71" s="27"/>
      <c r="Q71" s="28"/>
      <c r="R71" s="28"/>
      <c r="S71" s="28"/>
      <c r="T71" s="27"/>
      <c r="U71" s="27"/>
      <c r="V71" s="28"/>
      <c r="W71" s="27"/>
      <c r="X71" s="25"/>
      <c r="Y71" s="25"/>
      <c r="Z71" s="25"/>
      <c r="AA71" s="19"/>
      <c r="AB71" s="24"/>
      <c r="AC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</row>
    <row r="72" spans="2:41" ht="26.25" customHeight="1">
      <c r="B72" s="19"/>
      <c r="C72" s="19"/>
      <c r="D72" s="9" t="s">
        <v>10</v>
      </c>
      <c r="E72" s="42" t="str">
        <f>Eingabe!C13</f>
        <v>Günther Schlosser</v>
      </c>
      <c r="F72" s="5">
        <v>67.51</v>
      </c>
      <c r="G72" s="5">
        <f t="shared" si="5"/>
        <v>68.77</v>
      </c>
      <c r="H72" s="244">
        <v>136.28</v>
      </c>
      <c r="I72" s="5">
        <f t="shared" si="6"/>
        <v>11.356666666666667</v>
      </c>
      <c r="J72" s="6">
        <f>Eingabe!E13</f>
        <v>24</v>
      </c>
      <c r="K72" s="105">
        <f t="shared" si="7"/>
        <v>3</v>
      </c>
      <c r="L72" s="106">
        <f t="shared" si="8"/>
        <v>0.38999999999998636</v>
      </c>
      <c r="M72" s="19"/>
      <c r="N72" s="25"/>
      <c r="O72" s="25"/>
      <c r="P72" s="27"/>
      <c r="Q72" s="28"/>
      <c r="R72" s="28"/>
      <c r="S72" s="28"/>
      <c r="T72" s="27"/>
      <c r="U72" s="27"/>
      <c r="V72" s="28"/>
      <c r="W72" s="27"/>
      <c r="X72" s="25"/>
      <c r="Y72" s="25"/>
      <c r="Z72" s="25"/>
      <c r="AA72" s="19"/>
      <c r="AB72" s="24"/>
      <c r="AC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</row>
    <row r="73" spans="2:41" ht="26.25" customHeight="1">
      <c r="B73" s="19"/>
      <c r="C73" s="19"/>
      <c r="D73" s="9" t="s">
        <v>11</v>
      </c>
      <c r="E73" s="42" t="str">
        <f>Eingabe!C10</f>
        <v>Gerhard Fischer </v>
      </c>
      <c r="F73" s="5">
        <v>66.55</v>
      </c>
      <c r="G73" s="5">
        <f t="shared" si="5"/>
        <v>68.23</v>
      </c>
      <c r="H73" s="244">
        <v>134.78</v>
      </c>
      <c r="I73" s="5">
        <f t="shared" si="6"/>
        <v>11.231666666666667</v>
      </c>
      <c r="J73" s="6">
        <f>Eingabe!E10</f>
        <v>23</v>
      </c>
      <c r="K73" s="105">
        <f t="shared" si="7"/>
        <v>4.5</v>
      </c>
      <c r="L73" s="106">
        <f t="shared" si="8"/>
        <v>1.5</v>
      </c>
      <c r="M73" s="19"/>
      <c r="N73" s="25"/>
      <c r="O73" s="25"/>
      <c r="P73" s="27"/>
      <c r="Q73" s="28"/>
      <c r="R73" s="28"/>
      <c r="S73" s="28"/>
      <c r="T73" s="27"/>
      <c r="U73" s="27"/>
      <c r="V73" s="28"/>
      <c r="W73" s="27"/>
      <c r="X73" s="25"/>
      <c r="Y73" s="25"/>
      <c r="Z73" s="25"/>
      <c r="AA73" s="19"/>
      <c r="AB73" s="24"/>
      <c r="AC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</row>
    <row r="74" spans="2:41" ht="26.25" customHeight="1">
      <c r="B74" s="19"/>
      <c r="C74" s="19"/>
      <c r="D74" s="9" t="s">
        <v>12</v>
      </c>
      <c r="E74" s="42" t="str">
        <f>Eingabe!C16</f>
        <v>Thomas Gebhardt</v>
      </c>
      <c r="F74" s="5">
        <v>65.89</v>
      </c>
      <c r="G74" s="5">
        <f t="shared" si="5"/>
        <v>68.39999999999999</v>
      </c>
      <c r="H74" s="244">
        <v>134.29</v>
      </c>
      <c r="I74" s="5">
        <f t="shared" si="6"/>
        <v>11.190833333333332</v>
      </c>
      <c r="J74" s="6">
        <f>Eingabe!E16</f>
        <v>22</v>
      </c>
      <c r="K74" s="105">
        <f t="shared" si="7"/>
        <v>4.990000000000009</v>
      </c>
      <c r="L74" s="106">
        <f t="shared" si="8"/>
        <v>0.4900000000000091</v>
      </c>
      <c r="M74" s="19"/>
      <c r="N74" s="25"/>
      <c r="O74" s="25"/>
      <c r="P74" s="27"/>
      <c r="Q74" s="28"/>
      <c r="R74" s="28"/>
      <c r="S74" s="28"/>
      <c r="T74" s="27"/>
      <c r="U74" s="27"/>
      <c r="V74" s="28"/>
      <c r="W74" s="27"/>
      <c r="X74" s="25"/>
      <c r="Y74" s="25"/>
      <c r="Z74" s="25"/>
      <c r="AA74" s="19"/>
      <c r="AB74" s="24"/>
      <c r="AC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</row>
    <row r="75" spans="2:41" ht="26.25" customHeight="1">
      <c r="B75" s="19"/>
      <c r="C75" s="19"/>
      <c r="D75" s="9" t="s">
        <v>13</v>
      </c>
      <c r="E75" s="42" t="str">
        <f>Eingabe!C6</f>
        <v>Peter Siding </v>
      </c>
      <c r="F75" s="5">
        <v>66.53</v>
      </c>
      <c r="G75" s="5">
        <f t="shared" si="5"/>
        <v>67.07</v>
      </c>
      <c r="H75" s="244">
        <v>133.6</v>
      </c>
      <c r="I75" s="5">
        <f t="shared" si="6"/>
        <v>11.133333333333333</v>
      </c>
      <c r="J75" s="6">
        <f>Eingabe!E6</f>
        <v>21</v>
      </c>
      <c r="K75" s="105">
        <f t="shared" si="7"/>
        <v>5.680000000000007</v>
      </c>
      <c r="L75" s="106">
        <f t="shared" si="8"/>
        <v>0.6899999999999977</v>
      </c>
      <c r="M75" s="19"/>
      <c r="N75" s="25"/>
      <c r="O75" s="25"/>
      <c r="P75" s="27"/>
      <c r="Q75" s="28"/>
      <c r="R75" s="28"/>
      <c r="S75" s="28"/>
      <c r="T75" s="27"/>
      <c r="U75" s="27"/>
      <c r="V75" s="28"/>
      <c r="W75" s="27"/>
      <c r="X75" s="25"/>
      <c r="Y75" s="25"/>
      <c r="Z75" s="25"/>
      <c r="AA75" s="19"/>
      <c r="AB75" s="24"/>
      <c r="AC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</row>
    <row r="76" spans="2:41" ht="26.25" customHeight="1">
      <c r="B76" s="19"/>
      <c r="C76" s="19"/>
      <c r="D76" s="9" t="s">
        <v>14</v>
      </c>
      <c r="E76" s="42" t="str">
        <f>Eingabe!C17</f>
        <v>Helmut Schmidt</v>
      </c>
      <c r="F76" s="5">
        <v>66.51</v>
      </c>
      <c r="G76" s="5">
        <f t="shared" si="5"/>
        <v>66.65999999999998</v>
      </c>
      <c r="H76" s="244">
        <v>133.17</v>
      </c>
      <c r="I76" s="5">
        <f t="shared" si="6"/>
        <v>11.097499999999998</v>
      </c>
      <c r="J76" s="6">
        <f>Eingabe!E17</f>
        <v>20</v>
      </c>
      <c r="K76" s="105">
        <f t="shared" si="7"/>
        <v>6.110000000000014</v>
      </c>
      <c r="L76" s="106">
        <f t="shared" si="8"/>
        <v>0.4300000000000068</v>
      </c>
      <c r="M76" s="19"/>
      <c r="N76" s="25"/>
      <c r="O76" s="25"/>
      <c r="P76" s="27"/>
      <c r="Q76" s="28"/>
      <c r="R76" s="28"/>
      <c r="S76" s="28"/>
      <c r="T76" s="27"/>
      <c r="U76" s="27"/>
      <c r="V76" s="28"/>
      <c r="W76" s="27"/>
      <c r="X76" s="25"/>
      <c r="Y76" s="25"/>
      <c r="Z76" s="25"/>
      <c r="AA76" s="19"/>
      <c r="AB76" s="24"/>
      <c r="AC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</row>
    <row r="77" spans="2:41" ht="26.25" customHeight="1">
      <c r="B77" s="19"/>
      <c r="C77" s="19"/>
      <c r="D77" s="9" t="s">
        <v>15</v>
      </c>
      <c r="E77" s="42" t="str">
        <f>Eingabe!C5</f>
        <v>Johann Lemböck</v>
      </c>
      <c r="F77" s="5">
        <v>63.91</v>
      </c>
      <c r="G77" s="5">
        <f t="shared" si="5"/>
        <v>66.75999999999999</v>
      </c>
      <c r="H77" s="244">
        <v>130.67</v>
      </c>
      <c r="I77" s="5">
        <f t="shared" si="6"/>
        <v>10.889166666666666</v>
      </c>
      <c r="J77" s="6">
        <f>Eingabe!E5</f>
        <v>19</v>
      </c>
      <c r="K77" s="105">
        <f t="shared" si="7"/>
        <v>8.610000000000014</v>
      </c>
      <c r="L77" s="106">
        <f t="shared" si="8"/>
        <v>2.5</v>
      </c>
      <c r="M77" s="19"/>
      <c r="N77" s="25"/>
      <c r="O77" s="25"/>
      <c r="P77" s="27"/>
      <c r="Q77" s="28"/>
      <c r="R77" s="28"/>
      <c r="S77" s="28"/>
      <c r="T77" s="27"/>
      <c r="U77" s="27"/>
      <c r="V77" s="28"/>
      <c r="W77" s="27"/>
      <c r="X77" s="25"/>
      <c r="Y77" s="25"/>
      <c r="Z77" s="25"/>
      <c r="AA77" s="19"/>
      <c r="AB77" s="24"/>
      <c r="AC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</row>
    <row r="78" spans="2:41" ht="26.25" customHeight="1">
      <c r="B78" s="19"/>
      <c r="C78" s="19"/>
      <c r="D78" s="9" t="s">
        <v>16</v>
      </c>
      <c r="E78" s="42" t="str">
        <f>Eingabe!C8</f>
        <v>Gabi Krausler</v>
      </c>
      <c r="F78" s="5">
        <v>63.94</v>
      </c>
      <c r="G78" s="5">
        <f t="shared" si="5"/>
        <v>65.36000000000001</v>
      </c>
      <c r="H78" s="244">
        <v>129.3</v>
      </c>
      <c r="I78" s="5">
        <f t="shared" si="6"/>
        <v>10.775</v>
      </c>
      <c r="J78" s="6">
        <f>Eingabe!E8</f>
        <v>18</v>
      </c>
      <c r="K78" s="105">
        <f t="shared" si="7"/>
        <v>9.97999999999999</v>
      </c>
      <c r="L78" s="106">
        <f t="shared" si="8"/>
        <v>1.3699999999999761</v>
      </c>
      <c r="M78" s="19"/>
      <c r="N78" s="25"/>
      <c r="O78" s="25"/>
      <c r="P78" s="27"/>
      <c r="Q78" s="28"/>
      <c r="R78" s="28"/>
      <c r="S78" s="28"/>
      <c r="T78" s="27"/>
      <c r="U78" s="27"/>
      <c r="V78" s="28"/>
      <c r="W78" s="27"/>
      <c r="X78" s="25"/>
      <c r="Y78" s="25"/>
      <c r="Z78" s="25"/>
      <c r="AA78" s="19"/>
      <c r="AB78" s="24"/>
      <c r="AC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</row>
    <row r="79" spans="2:41" ht="26.25" customHeight="1" thickBot="1">
      <c r="B79" s="19"/>
      <c r="C79" s="19"/>
      <c r="D79" s="9" t="s">
        <v>17</v>
      </c>
      <c r="E79" s="42" t="str">
        <f>Eingabe!C18</f>
        <v>Roland Dobritzhofer</v>
      </c>
      <c r="F79" s="5">
        <v>63.77</v>
      </c>
      <c r="G79" s="5">
        <f t="shared" si="5"/>
        <v>65.34</v>
      </c>
      <c r="H79" s="244">
        <v>129.11</v>
      </c>
      <c r="I79" s="5">
        <f t="shared" si="6"/>
        <v>10.759166666666667</v>
      </c>
      <c r="J79" s="6">
        <f>Eingabe!E18</f>
        <v>17</v>
      </c>
      <c r="K79" s="105">
        <f t="shared" si="7"/>
        <v>10.169999999999987</v>
      </c>
      <c r="L79" s="106">
        <f t="shared" si="8"/>
        <v>0.18999999999999773</v>
      </c>
      <c r="M79" s="19"/>
      <c r="N79" s="25"/>
      <c r="O79" s="25"/>
      <c r="P79" s="27"/>
      <c r="Q79" s="28"/>
      <c r="R79" s="28"/>
      <c r="S79" s="28"/>
      <c r="T79" s="27"/>
      <c r="U79" s="27"/>
      <c r="V79" s="28"/>
      <c r="W79" s="27"/>
      <c r="X79" s="25"/>
      <c r="Y79" s="25"/>
      <c r="Z79" s="25"/>
      <c r="AA79" s="19"/>
      <c r="AB79" s="24"/>
      <c r="AC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</row>
    <row r="80" spans="2:41" ht="26.25" customHeight="1" thickBot="1">
      <c r="B80" s="19"/>
      <c r="C80" s="19"/>
      <c r="D80" s="159" t="str">
        <f>Eingabe!$B$54</f>
        <v>Punktevergabe: 30,27,25,24,23,22,21,20,19,18,17,16,15,14,13,12,11,10,9,8,7,6,5,4,3,2,1</v>
      </c>
      <c r="E80" s="160"/>
      <c r="F80" s="160"/>
      <c r="G80" s="160"/>
      <c r="H80" s="160"/>
      <c r="I80" s="160"/>
      <c r="J80" s="160"/>
      <c r="K80" s="160"/>
      <c r="L80" s="161"/>
      <c r="M80" s="19"/>
      <c r="N80" s="25"/>
      <c r="O80" s="25"/>
      <c r="P80" s="19"/>
      <c r="S80" s="27"/>
      <c r="T80" s="28"/>
      <c r="U80" s="28"/>
      <c r="V80" s="28"/>
      <c r="W80" s="27"/>
      <c r="X80" s="27"/>
      <c r="Y80" s="28"/>
      <c r="Z80" s="27"/>
      <c r="AA80" s="25"/>
      <c r="AB80" s="25"/>
      <c r="AE80" s="24"/>
      <c r="AF80" s="19"/>
      <c r="AG80" s="19"/>
      <c r="AH80" s="19"/>
      <c r="AI80" s="19"/>
      <c r="AJ80" s="19"/>
      <c r="AK80" s="19"/>
      <c r="AL80" s="19"/>
      <c r="AM80" s="19"/>
      <c r="AN80" s="19"/>
      <c r="AO80" s="19"/>
    </row>
    <row r="81" spans="2:41" ht="26.25" customHeight="1">
      <c r="B81" s="19"/>
      <c r="C81" s="28"/>
      <c r="D81" s="19"/>
      <c r="E81" s="41"/>
      <c r="F81" s="19"/>
      <c r="G81" s="19"/>
      <c r="H81" s="69"/>
      <c r="I81" s="19"/>
      <c r="J81" s="19"/>
      <c r="K81" s="19"/>
      <c r="L81" s="19"/>
      <c r="M81" s="19"/>
      <c r="N81" s="19"/>
      <c r="O81" s="19"/>
      <c r="P81" s="19"/>
      <c r="S81" s="27"/>
      <c r="T81" s="28"/>
      <c r="U81" s="28"/>
      <c r="V81" s="28"/>
      <c r="W81" s="27"/>
      <c r="X81" s="27"/>
      <c r="Y81" s="28"/>
      <c r="Z81" s="27"/>
      <c r="AA81" s="25"/>
      <c r="AB81" s="25"/>
      <c r="AE81" s="24"/>
      <c r="AF81" s="19"/>
      <c r="AG81" s="19"/>
      <c r="AH81" s="19"/>
      <c r="AI81" s="19"/>
      <c r="AJ81" s="19"/>
      <c r="AK81" s="19"/>
      <c r="AL81" s="19"/>
      <c r="AM81" s="19"/>
      <c r="AN81" s="19"/>
      <c r="AO81" s="19"/>
    </row>
    <row r="82" spans="2:41" ht="26.25" customHeight="1">
      <c r="B82" s="27"/>
      <c r="C82" s="19"/>
      <c r="D82" s="19"/>
      <c r="E82" s="19"/>
      <c r="F82" s="237" t="s">
        <v>55</v>
      </c>
      <c r="G82" s="238"/>
      <c r="H82" s="245">
        <v>14.819</v>
      </c>
      <c r="I82" s="29" t="s">
        <v>30</v>
      </c>
      <c r="J82" s="30">
        <v>5</v>
      </c>
      <c r="K82" s="19"/>
      <c r="L82" s="25"/>
      <c r="M82" s="25"/>
      <c r="N82" s="27"/>
      <c r="O82" s="28"/>
      <c r="P82" s="28"/>
      <c r="Q82" s="28"/>
      <c r="R82" s="27"/>
      <c r="S82" s="27"/>
      <c r="T82" s="28"/>
      <c r="U82" s="27"/>
      <c r="V82" s="25"/>
      <c r="W82" s="25"/>
      <c r="X82" s="25"/>
      <c r="Y82" s="19"/>
      <c r="Z82" s="24"/>
      <c r="AA82" s="19"/>
      <c r="AB82" s="19"/>
      <c r="AC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</row>
    <row r="83" spans="2:41" ht="26.25" customHeight="1">
      <c r="B83" s="27"/>
      <c r="C83" s="19"/>
      <c r="D83" s="19"/>
      <c r="E83" s="19"/>
      <c r="F83" s="237" t="s">
        <v>46</v>
      </c>
      <c r="G83" s="238"/>
      <c r="H83" s="245">
        <v>14.889</v>
      </c>
      <c r="I83" s="29" t="s">
        <v>30</v>
      </c>
      <c r="J83" s="30">
        <v>5</v>
      </c>
      <c r="K83" s="19"/>
      <c r="L83" s="25"/>
      <c r="M83" s="25"/>
      <c r="N83" s="27"/>
      <c r="O83" s="28"/>
      <c r="P83" s="28"/>
      <c r="Q83" s="28"/>
      <c r="R83" s="27"/>
      <c r="S83" s="27"/>
      <c r="T83" s="28"/>
      <c r="U83" s="27"/>
      <c r="V83" s="25"/>
      <c r="W83" s="25"/>
      <c r="X83" s="25"/>
      <c r="Y83" s="19"/>
      <c r="Z83" s="24"/>
      <c r="AA83" s="19"/>
      <c r="AB83" s="19"/>
      <c r="AC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</row>
    <row r="84" spans="2:41" ht="26.25" customHeight="1">
      <c r="B84" s="27"/>
      <c r="C84" s="19"/>
      <c r="D84" s="19"/>
      <c r="E84" s="19"/>
      <c r="F84" s="237" t="s">
        <v>36</v>
      </c>
      <c r="G84" s="238"/>
      <c r="H84" s="245">
        <v>14.938</v>
      </c>
      <c r="I84" s="29" t="s">
        <v>30</v>
      </c>
      <c r="J84" s="30">
        <v>5</v>
      </c>
      <c r="K84" s="19"/>
      <c r="L84" s="25"/>
      <c r="M84" s="25"/>
      <c r="N84" s="27"/>
      <c r="O84" s="28"/>
      <c r="P84" s="28"/>
      <c r="Q84" s="28"/>
      <c r="R84" s="27"/>
      <c r="S84" s="27"/>
      <c r="T84" s="28"/>
      <c r="U84" s="27"/>
      <c r="V84" s="25"/>
      <c r="W84" s="25"/>
      <c r="X84" s="25"/>
      <c r="Y84" s="19"/>
      <c r="Z84" s="24"/>
      <c r="AA84" s="19"/>
      <c r="AB84" s="19"/>
      <c r="AC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</row>
    <row r="85" spans="2:41" ht="26.25" customHeight="1">
      <c r="B85" s="27"/>
      <c r="C85" s="19"/>
      <c r="D85" s="19"/>
      <c r="E85" s="44"/>
      <c r="F85" s="36"/>
      <c r="G85" s="36"/>
      <c r="H85" s="36"/>
      <c r="I85" s="38"/>
      <c r="J85" s="19"/>
      <c r="K85" s="27"/>
      <c r="L85" s="25"/>
      <c r="M85" s="19"/>
      <c r="N85" s="19"/>
      <c r="O85" s="19"/>
      <c r="P85" s="19"/>
      <c r="S85" s="27"/>
      <c r="T85" s="28"/>
      <c r="U85" s="28"/>
      <c r="V85" s="28"/>
      <c r="W85" s="27"/>
      <c r="X85" s="27"/>
      <c r="Y85" s="28"/>
      <c r="Z85" s="27"/>
      <c r="AA85" s="25"/>
      <c r="AB85" s="25"/>
      <c r="AE85" s="24"/>
      <c r="AF85" s="19"/>
      <c r="AG85" s="19"/>
      <c r="AH85" s="19"/>
      <c r="AI85" s="19"/>
      <c r="AJ85" s="19"/>
      <c r="AK85" s="19"/>
      <c r="AL85" s="19"/>
      <c r="AM85" s="19"/>
      <c r="AN85" s="19"/>
      <c r="AO85" s="19"/>
    </row>
    <row r="86" spans="2:41" ht="26.25" customHeight="1" thickBot="1">
      <c r="B86" s="27"/>
      <c r="C86" s="19"/>
      <c r="D86" s="19"/>
      <c r="E86" s="41"/>
      <c r="F86" s="19"/>
      <c r="G86" s="19"/>
      <c r="H86" s="69"/>
      <c r="I86" s="19"/>
      <c r="J86" s="19"/>
      <c r="K86" s="19"/>
      <c r="L86" s="19"/>
      <c r="M86" s="19"/>
      <c r="N86" s="25"/>
      <c r="O86" s="25"/>
      <c r="P86" s="27"/>
      <c r="Q86" s="28"/>
      <c r="R86" s="28"/>
      <c r="S86" s="28"/>
      <c r="T86" s="27"/>
      <c r="U86" s="27"/>
      <c r="V86" s="28"/>
      <c r="W86" s="27"/>
      <c r="X86" s="25"/>
      <c r="Y86" s="25"/>
      <c r="Z86" s="25"/>
      <c r="AA86" s="19"/>
      <c r="AB86" s="24"/>
      <c r="AC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</row>
    <row r="87" spans="2:41" ht="34.5" customHeight="1" thickBot="1">
      <c r="B87" s="19"/>
      <c r="C87" s="19"/>
      <c r="D87" s="162">
        <f>Eingabe!$F$3</f>
        <v>42321</v>
      </c>
      <c r="E87" s="163"/>
      <c r="F87" s="163"/>
      <c r="G87" s="163"/>
      <c r="H87" s="163"/>
      <c r="I87" s="163"/>
      <c r="J87" s="163"/>
      <c r="K87" s="163"/>
      <c r="L87" s="164"/>
      <c r="M87" s="25"/>
      <c r="N87" s="27"/>
      <c r="O87" s="28"/>
      <c r="P87" s="28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</row>
    <row r="88" spans="2:41" ht="31.5" customHeight="1">
      <c r="B88" s="19"/>
      <c r="C88" s="19"/>
      <c r="D88" s="155" t="s">
        <v>0</v>
      </c>
      <c r="E88" s="157" t="s">
        <v>27</v>
      </c>
      <c r="F88" s="157" t="s">
        <v>4</v>
      </c>
      <c r="G88" s="157" t="s">
        <v>5</v>
      </c>
      <c r="H88" s="157" t="s">
        <v>6</v>
      </c>
      <c r="I88" s="157" t="s">
        <v>26</v>
      </c>
      <c r="J88" s="153" t="s">
        <v>3</v>
      </c>
      <c r="K88" s="31" t="s">
        <v>24</v>
      </c>
      <c r="L88" s="32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</row>
    <row r="89" spans="2:41" ht="26.25" customHeight="1" thickBot="1">
      <c r="B89" s="19"/>
      <c r="C89" s="19"/>
      <c r="D89" s="156"/>
      <c r="E89" s="158"/>
      <c r="F89" s="158"/>
      <c r="G89" s="158"/>
      <c r="H89" s="158"/>
      <c r="I89" s="158"/>
      <c r="J89" s="154"/>
      <c r="K89" s="45" t="s">
        <v>22</v>
      </c>
      <c r="L89" s="46" t="s">
        <v>23</v>
      </c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</row>
    <row r="90" spans="2:41" ht="26.25" customHeight="1">
      <c r="B90" s="19"/>
      <c r="C90" s="19"/>
      <c r="D90" s="59" t="s">
        <v>7</v>
      </c>
      <c r="E90" s="140" t="str">
        <f>Eingabe!C14</f>
        <v>Marko Neumayer</v>
      </c>
      <c r="F90" s="133">
        <v>106.23</v>
      </c>
      <c r="G90" s="139">
        <f aca="true" t="shared" si="9" ref="G90:G103">H90-F90</f>
        <v>104.60000000000001</v>
      </c>
      <c r="H90" s="246">
        <v>210.83</v>
      </c>
      <c r="I90" s="133">
        <f aca="true" t="shared" si="10" ref="I90:I103">SUM(H90/10)</f>
        <v>21.083000000000002</v>
      </c>
      <c r="J90" s="134">
        <f>Eingabe!F14</f>
        <v>30</v>
      </c>
      <c r="K90" s="107"/>
      <c r="L90" s="108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</row>
    <row r="91" spans="2:41" ht="26.25" customHeight="1">
      <c r="B91" s="19"/>
      <c r="C91" s="19"/>
      <c r="D91" s="11" t="s">
        <v>8</v>
      </c>
      <c r="E91" s="118" t="str">
        <f>Eingabe!C4</f>
        <v>Walter Lemböck </v>
      </c>
      <c r="F91" s="112">
        <v>104.55</v>
      </c>
      <c r="G91" s="138">
        <f t="shared" si="9"/>
        <v>104.77</v>
      </c>
      <c r="H91" s="242">
        <v>209.32</v>
      </c>
      <c r="I91" s="139">
        <f t="shared" si="10"/>
        <v>20.932</v>
      </c>
      <c r="J91" s="115">
        <f>Eingabe!F4</f>
        <v>27</v>
      </c>
      <c r="K91" s="101">
        <f aca="true" t="shared" si="11" ref="K91:K103">$H$90-H91</f>
        <v>1.5100000000000193</v>
      </c>
      <c r="L91" s="102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</row>
    <row r="92" spans="2:41" ht="26.25" customHeight="1">
      <c r="B92" s="19"/>
      <c r="C92" s="19"/>
      <c r="D92" s="12" t="s">
        <v>9</v>
      </c>
      <c r="E92" s="117" t="str">
        <f>Eingabe!C7</f>
        <v>Roman Grunner</v>
      </c>
      <c r="F92" s="113">
        <v>104.43</v>
      </c>
      <c r="G92" s="113">
        <f t="shared" si="9"/>
        <v>103.85999999999999</v>
      </c>
      <c r="H92" s="243">
        <v>208.29</v>
      </c>
      <c r="I92" s="137">
        <f t="shared" si="10"/>
        <v>20.829</v>
      </c>
      <c r="J92" s="116">
        <f>Eingabe!F7</f>
        <v>25</v>
      </c>
      <c r="K92" s="103">
        <f t="shared" si="11"/>
        <v>2.5400000000000205</v>
      </c>
      <c r="L92" s="104">
        <f aca="true" t="shared" si="12" ref="L92:L103">SUM(H91-H92)</f>
        <v>1.0300000000000011</v>
      </c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</row>
    <row r="93" spans="2:41" ht="26.25" customHeight="1">
      <c r="B93" s="19"/>
      <c r="C93" s="19"/>
      <c r="D93" s="9" t="s">
        <v>10</v>
      </c>
      <c r="E93" s="42" t="str">
        <f>Eingabe!C10</f>
        <v>Gerhard Fischer </v>
      </c>
      <c r="F93" s="5">
        <v>103.67</v>
      </c>
      <c r="G93" s="5">
        <f t="shared" si="9"/>
        <v>102.36999999999999</v>
      </c>
      <c r="H93" s="244">
        <v>206.04</v>
      </c>
      <c r="I93" s="60">
        <f t="shared" si="10"/>
        <v>20.604</v>
      </c>
      <c r="J93" s="6">
        <f>Eingabe!F10</f>
        <v>24</v>
      </c>
      <c r="K93" s="105">
        <f t="shared" si="11"/>
        <v>4.7900000000000205</v>
      </c>
      <c r="L93" s="106">
        <f t="shared" si="12"/>
        <v>2.25</v>
      </c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</row>
    <row r="94" spans="2:41" ht="26.25" customHeight="1">
      <c r="B94" s="19"/>
      <c r="C94" s="19"/>
      <c r="D94" s="9" t="s">
        <v>11</v>
      </c>
      <c r="E94" s="42" t="str">
        <f>Eingabe!C15</f>
        <v>Thomas Sanda</v>
      </c>
      <c r="F94" s="5">
        <v>102.77</v>
      </c>
      <c r="G94" s="5">
        <f t="shared" si="9"/>
        <v>102.01</v>
      </c>
      <c r="H94" s="244">
        <v>204.78</v>
      </c>
      <c r="I94" s="60">
        <f t="shared" si="10"/>
        <v>20.478</v>
      </c>
      <c r="J94" s="6">
        <f>Eingabe!F15</f>
        <v>23</v>
      </c>
      <c r="K94" s="105">
        <f t="shared" si="11"/>
        <v>6.050000000000011</v>
      </c>
      <c r="L94" s="106">
        <f t="shared" si="12"/>
        <v>1.259999999999991</v>
      </c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</row>
    <row r="95" spans="2:41" ht="26.25" customHeight="1">
      <c r="B95" s="19"/>
      <c r="C95" s="19"/>
      <c r="D95" s="9" t="s">
        <v>12</v>
      </c>
      <c r="E95" s="42" t="str">
        <f>Eingabe!C20</f>
        <v>Helmut Dannerbauer</v>
      </c>
      <c r="F95" s="5">
        <v>101.4</v>
      </c>
      <c r="G95" s="5">
        <f t="shared" si="9"/>
        <v>100.76999999999998</v>
      </c>
      <c r="H95" s="244">
        <v>202.17</v>
      </c>
      <c r="I95" s="60">
        <f t="shared" si="10"/>
        <v>20.217</v>
      </c>
      <c r="J95" s="6">
        <f>Eingabe!F20</f>
        <v>22</v>
      </c>
      <c r="K95" s="105">
        <f t="shared" si="11"/>
        <v>8.660000000000025</v>
      </c>
      <c r="L95" s="106">
        <f t="shared" si="12"/>
        <v>2.6100000000000136</v>
      </c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</row>
    <row r="96" spans="2:41" ht="26.25" customHeight="1">
      <c r="B96" s="19"/>
      <c r="C96" s="19"/>
      <c r="D96" s="9" t="s">
        <v>13</v>
      </c>
      <c r="E96" s="42" t="str">
        <f>Eingabe!C6</f>
        <v>Peter Siding </v>
      </c>
      <c r="F96" s="5">
        <v>100.89</v>
      </c>
      <c r="G96" s="5">
        <f t="shared" si="9"/>
        <v>101.22000000000001</v>
      </c>
      <c r="H96" s="244">
        <v>202.11</v>
      </c>
      <c r="I96" s="60">
        <f t="shared" si="10"/>
        <v>20.211000000000002</v>
      </c>
      <c r="J96" s="6">
        <f>Eingabe!F6</f>
        <v>21</v>
      </c>
      <c r="K96" s="105">
        <f t="shared" si="11"/>
        <v>8.719999999999999</v>
      </c>
      <c r="L96" s="106">
        <f t="shared" si="12"/>
        <v>0.05999999999997385</v>
      </c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</row>
    <row r="97" spans="2:41" ht="26.25" customHeight="1">
      <c r="B97" s="19"/>
      <c r="C97" s="19"/>
      <c r="D97" s="9" t="s">
        <v>14</v>
      </c>
      <c r="E97" s="42" t="str">
        <f>Eingabe!C12</f>
        <v>Thomas Nowak </v>
      </c>
      <c r="F97" s="5">
        <v>100.36</v>
      </c>
      <c r="G97" s="5">
        <f t="shared" si="9"/>
        <v>100.7</v>
      </c>
      <c r="H97" s="244">
        <v>201.06</v>
      </c>
      <c r="I97" s="60">
        <f t="shared" si="10"/>
        <v>20.106</v>
      </c>
      <c r="J97" s="6">
        <f>Eingabe!F12</f>
        <v>20</v>
      </c>
      <c r="K97" s="105">
        <f t="shared" si="11"/>
        <v>9.77000000000001</v>
      </c>
      <c r="L97" s="106">
        <f t="shared" si="12"/>
        <v>1.0500000000000114</v>
      </c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</row>
    <row r="98" spans="2:41" ht="26.25" customHeight="1">
      <c r="B98" s="19"/>
      <c r="C98" s="19"/>
      <c r="D98" s="9" t="s">
        <v>15</v>
      </c>
      <c r="E98" s="42" t="str">
        <f>Eingabe!C19</f>
        <v>Leo Rebler</v>
      </c>
      <c r="F98" s="5">
        <v>99.49</v>
      </c>
      <c r="G98" s="5">
        <f t="shared" si="9"/>
        <v>98.83</v>
      </c>
      <c r="H98" s="244">
        <v>198.32</v>
      </c>
      <c r="I98" s="60">
        <f t="shared" si="10"/>
        <v>19.832</v>
      </c>
      <c r="J98" s="6">
        <f>Eingabe!F19</f>
        <v>19</v>
      </c>
      <c r="K98" s="105">
        <f t="shared" si="11"/>
        <v>12.51000000000002</v>
      </c>
      <c r="L98" s="106">
        <f t="shared" si="12"/>
        <v>2.740000000000009</v>
      </c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</row>
    <row r="99" spans="2:41" ht="26.25" customHeight="1">
      <c r="B99" s="19"/>
      <c r="C99" s="19"/>
      <c r="D99" s="9" t="s">
        <v>16</v>
      </c>
      <c r="E99" s="42" t="str">
        <f>Eingabe!C21</f>
        <v>Fredi Lippert</v>
      </c>
      <c r="F99" s="5">
        <v>99.56</v>
      </c>
      <c r="G99" s="5">
        <f t="shared" si="9"/>
        <v>97.65</v>
      </c>
      <c r="H99" s="244">
        <v>197.21</v>
      </c>
      <c r="I99" s="60">
        <f t="shared" si="10"/>
        <v>19.721</v>
      </c>
      <c r="J99" s="6">
        <f>Eingabe!F21</f>
        <v>18</v>
      </c>
      <c r="K99" s="105">
        <f t="shared" si="11"/>
        <v>13.620000000000005</v>
      </c>
      <c r="L99" s="106">
        <f t="shared" si="12"/>
        <v>1.1099999999999852</v>
      </c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</row>
    <row r="100" spans="2:41" ht="26.25" customHeight="1">
      <c r="B100" s="19"/>
      <c r="C100" s="19"/>
      <c r="D100" s="9" t="s">
        <v>17</v>
      </c>
      <c r="E100" s="42" t="str">
        <f>Eingabe!C11</f>
        <v>Thomas Milanollo</v>
      </c>
      <c r="F100" s="5">
        <v>96.72</v>
      </c>
      <c r="G100" s="5">
        <f t="shared" si="9"/>
        <v>98.64000000000001</v>
      </c>
      <c r="H100" s="244">
        <v>195.36</v>
      </c>
      <c r="I100" s="60">
        <f t="shared" si="10"/>
        <v>19.536</v>
      </c>
      <c r="J100" s="6">
        <f>Eingabe!F11</f>
        <v>17</v>
      </c>
      <c r="K100" s="105">
        <f t="shared" si="11"/>
        <v>15.469999999999999</v>
      </c>
      <c r="L100" s="106">
        <f t="shared" si="12"/>
        <v>1.8499999999999943</v>
      </c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</row>
    <row r="101" spans="2:41" ht="26.25" customHeight="1">
      <c r="B101" s="19"/>
      <c r="C101" s="19"/>
      <c r="D101" s="9" t="s">
        <v>18</v>
      </c>
      <c r="E101" s="42" t="str">
        <f>Eingabe!C5</f>
        <v>Johann Lemböck</v>
      </c>
      <c r="F101" s="5">
        <v>94.73</v>
      </c>
      <c r="G101" s="5">
        <f t="shared" si="9"/>
        <v>95.96999999999998</v>
      </c>
      <c r="H101" s="244">
        <v>190.7</v>
      </c>
      <c r="I101" s="60">
        <f t="shared" si="10"/>
        <v>19.07</v>
      </c>
      <c r="J101" s="6">
        <f>Eingabe!F5</f>
        <v>16</v>
      </c>
      <c r="K101" s="105">
        <f t="shared" si="11"/>
        <v>20.130000000000024</v>
      </c>
      <c r="L101" s="106">
        <f t="shared" si="12"/>
        <v>4.660000000000025</v>
      </c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</row>
    <row r="102" spans="2:41" ht="26.25" customHeight="1">
      <c r="B102" s="19"/>
      <c r="C102" s="19"/>
      <c r="D102" s="9" t="s">
        <v>19</v>
      </c>
      <c r="E102" s="42" t="str">
        <f>Eingabe!C18</f>
        <v>Roland Dobritzhofer</v>
      </c>
      <c r="F102" s="5">
        <v>94.12</v>
      </c>
      <c r="G102" s="5">
        <f t="shared" si="9"/>
        <v>93.41</v>
      </c>
      <c r="H102" s="244">
        <v>187.53</v>
      </c>
      <c r="I102" s="60">
        <f t="shared" si="10"/>
        <v>18.753</v>
      </c>
      <c r="J102" s="6">
        <f>Eingabe!F18</f>
        <v>15</v>
      </c>
      <c r="K102" s="105">
        <f t="shared" si="11"/>
        <v>23.30000000000001</v>
      </c>
      <c r="L102" s="106">
        <f t="shared" si="12"/>
        <v>3.1699999999999875</v>
      </c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</row>
    <row r="103" spans="2:41" ht="26.25" customHeight="1" thickBot="1">
      <c r="B103" s="19"/>
      <c r="C103" s="19"/>
      <c r="D103" s="9" t="s">
        <v>20</v>
      </c>
      <c r="E103" s="42" t="str">
        <f>Eingabe!C22</f>
        <v>Poldi Karla</v>
      </c>
      <c r="F103" s="5">
        <v>93.79</v>
      </c>
      <c r="G103" s="5">
        <f t="shared" si="9"/>
        <v>92.82000000000001</v>
      </c>
      <c r="H103" s="244">
        <v>186.61</v>
      </c>
      <c r="I103" s="60">
        <f t="shared" si="10"/>
        <v>18.661</v>
      </c>
      <c r="J103" s="6">
        <f>Eingabe!F22</f>
        <v>14</v>
      </c>
      <c r="K103" s="105">
        <f t="shared" si="11"/>
        <v>24.22</v>
      </c>
      <c r="L103" s="106">
        <f t="shared" si="12"/>
        <v>0.9199999999999875</v>
      </c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</row>
    <row r="104" spans="2:41" ht="26.25" customHeight="1" thickBot="1">
      <c r="B104" s="19"/>
      <c r="C104" s="19"/>
      <c r="D104" s="159" t="str">
        <f>Eingabe!$B$54</f>
        <v>Punktevergabe: 30,27,25,24,23,22,21,20,19,18,17,16,15,14,13,12,11,10,9,8,7,6,5,4,3,2,1</v>
      </c>
      <c r="E104" s="160"/>
      <c r="F104" s="160"/>
      <c r="G104" s="160"/>
      <c r="H104" s="160"/>
      <c r="I104" s="160"/>
      <c r="J104" s="160"/>
      <c r="K104" s="160"/>
      <c r="L104" s="161"/>
      <c r="M104" s="19"/>
      <c r="N104" s="25"/>
      <c r="O104" s="25"/>
      <c r="P104" s="19"/>
      <c r="S104" s="27"/>
      <c r="T104" s="28"/>
      <c r="U104" s="28"/>
      <c r="V104" s="19"/>
      <c r="W104" s="19"/>
      <c r="X104" s="19"/>
      <c r="Y104" s="19"/>
      <c r="Z104" s="19"/>
      <c r="AA104" s="19"/>
      <c r="AB104" s="19"/>
      <c r="AC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</row>
    <row r="105" spans="2:41" ht="26.25" customHeight="1">
      <c r="B105" s="19"/>
      <c r="C105" s="19"/>
      <c r="D105" s="19"/>
      <c r="E105" s="19"/>
      <c r="F105" s="41"/>
      <c r="G105" s="19"/>
      <c r="H105" s="69"/>
      <c r="I105" s="19"/>
      <c r="J105" s="19"/>
      <c r="K105" s="19"/>
      <c r="L105" s="19"/>
      <c r="M105" s="19"/>
      <c r="N105" s="19"/>
      <c r="O105" s="19"/>
      <c r="P105" s="19"/>
      <c r="S105" s="27"/>
      <c r="T105" s="28"/>
      <c r="U105" s="28"/>
      <c r="V105" s="19"/>
      <c r="W105" s="19"/>
      <c r="X105" s="19"/>
      <c r="Y105" s="19"/>
      <c r="Z105" s="19"/>
      <c r="AA105" s="19"/>
      <c r="AB105" s="19"/>
      <c r="AC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</row>
    <row r="106" spans="2:41" ht="26.25" customHeight="1">
      <c r="B106" s="19"/>
      <c r="C106" s="19"/>
      <c r="D106" s="28"/>
      <c r="E106" s="27"/>
      <c r="F106" s="237" t="s">
        <v>55</v>
      </c>
      <c r="G106" s="238"/>
      <c r="H106" s="245">
        <v>10.918</v>
      </c>
      <c r="I106" s="29" t="s">
        <v>30</v>
      </c>
      <c r="J106" s="30">
        <v>5</v>
      </c>
      <c r="K106" s="19"/>
      <c r="L106" s="25"/>
      <c r="M106" s="25"/>
      <c r="N106" s="27"/>
      <c r="O106" s="28"/>
      <c r="P106" s="28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</row>
    <row r="107" spans="2:41" ht="26.25" customHeight="1">
      <c r="B107" s="19"/>
      <c r="C107" s="19"/>
      <c r="D107" s="24"/>
      <c r="E107" s="24"/>
      <c r="F107" s="237" t="s">
        <v>37</v>
      </c>
      <c r="G107" s="238"/>
      <c r="H107" s="245">
        <v>11.066</v>
      </c>
      <c r="I107" s="29" t="s">
        <v>30</v>
      </c>
      <c r="J107" s="30">
        <v>4</v>
      </c>
      <c r="K107" s="19"/>
      <c r="L107" s="25"/>
      <c r="M107" s="25"/>
      <c r="N107" s="27"/>
      <c r="O107" s="28"/>
      <c r="P107" s="28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</row>
    <row r="108" spans="2:41" ht="26.25" customHeight="1">
      <c r="B108" s="19"/>
      <c r="C108" s="19"/>
      <c r="D108" s="24"/>
      <c r="E108" s="24"/>
      <c r="F108" s="237" t="s">
        <v>36</v>
      </c>
      <c r="G108" s="238"/>
      <c r="H108" s="245">
        <v>11.084</v>
      </c>
      <c r="I108" s="29" t="s">
        <v>30</v>
      </c>
      <c r="J108" s="30">
        <v>4</v>
      </c>
      <c r="K108" s="19"/>
      <c r="L108" s="25"/>
      <c r="M108" s="25"/>
      <c r="N108" s="27"/>
      <c r="O108" s="28"/>
      <c r="P108" s="28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</row>
    <row r="109" spans="2:41" ht="26.25" customHeight="1">
      <c r="B109" s="19"/>
      <c r="C109" s="24"/>
      <c r="D109" s="24"/>
      <c r="E109" s="44"/>
      <c r="F109" s="36"/>
      <c r="G109" s="36"/>
      <c r="H109" s="36"/>
      <c r="I109" s="38"/>
      <c r="J109" s="19"/>
      <c r="K109" s="19"/>
      <c r="L109" s="19"/>
      <c r="M109" s="19"/>
      <c r="N109" s="19"/>
      <c r="O109" s="19"/>
      <c r="P109" s="19"/>
      <c r="S109" s="27"/>
      <c r="T109" s="28"/>
      <c r="U109" s="28"/>
      <c r="V109" s="28"/>
      <c r="W109" s="27"/>
      <c r="X109" s="27"/>
      <c r="Y109" s="28"/>
      <c r="Z109" s="27"/>
      <c r="AA109" s="25"/>
      <c r="AB109" s="25"/>
      <c r="AE109" s="24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</row>
    <row r="110" spans="2:41" ht="26.25" customHeight="1" thickBot="1">
      <c r="B110" s="19"/>
      <c r="C110" s="19"/>
      <c r="D110" s="19"/>
      <c r="E110" s="41"/>
      <c r="F110" s="19"/>
      <c r="G110" s="19"/>
      <c r="H110" s="69"/>
      <c r="I110" s="19"/>
      <c r="J110" s="19"/>
      <c r="K110" s="19"/>
      <c r="L110" s="19"/>
      <c r="M110" s="19"/>
      <c r="N110" s="19"/>
      <c r="O110" s="19"/>
      <c r="P110" s="19"/>
      <c r="S110" s="27"/>
      <c r="T110" s="28"/>
      <c r="U110" s="28"/>
      <c r="V110" s="28"/>
      <c r="W110" s="27"/>
      <c r="X110" s="27"/>
      <c r="Y110" s="28"/>
      <c r="Z110" s="27"/>
      <c r="AA110" s="25"/>
      <c r="AB110" s="25"/>
      <c r="AE110" s="24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</row>
    <row r="111" spans="2:41" ht="34.5" customHeight="1" thickBot="1">
      <c r="B111" s="19"/>
      <c r="C111" s="19"/>
      <c r="D111" s="162">
        <f>Eingabe!$G$3</f>
        <v>42349</v>
      </c>
      <c r="E111" s="163"/>
      <c r="F111" s="163"/>
      <c r="G111" s="163"/>
      <c r="H111" s="163"/>
      <c r="I111" s="163"/>
      <c r="J111" s="163"/>
      <c r="K111" s="163"/>
      <c r="L111" s="164"/>
      <c r="M111" s="19"/>
      <c r="N111" s="25"/>
      <c r="O111" s="25"/>
      <c r="P111" s="27"/>
      <c r="Q111" s="28"/>
      <c r="R111" s="28"/>
      <c r="S111" s="28"/>
      <c r="T111" s="27"/>
      <c r="U111" s="27"/>
      <c r="V111" s="19"/>
      <c r="W111" s="19"/>
      <c r="X111" s="19"/>
      <c r="Y111" s="19"/>
      <c r="Z111" s="19"/>
      <c r="AA111" s="19"/>
      <c r="AB111" s="19"/>
      <c r="AC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</row>
    <row r="112" spans="2:41" ht="31.5" customHeight="1">
      <c r="B112" s="19"/>
      <c r="C112" s="19"/>
      <c r="D112" s="155" t="s">
        <v>0</v>
      </c>
      <c r="E112" s="157" t="s">
        <v>27</v>
      </c>
      <c r="F112" s="157" t="s">
        <v>4</v>
      </c>
      <c r="G112" s="157" t="s">
        <v>5</v>
      </c>
      <c r="H112" s="157" t="s">
        <v>6</v>
      </c>
      <c r="I112" s="157" t="s">
        <v>26</v>
      </c>
      <c r="J112" s="153" t="s">
        <v>3</v>
      </c>
      <c r="K112" s="31" t="s">
        <v>24</v>
      </c>
      <c r="L112" s="32"/>
      <c r="M112" s="19"/>
      <c r="N112" s="19"/>
      <c r="O112" s="19"/>
      <c r="P112" s="19"/>
      <c r="Q112" s="19"/>
      <c r="R112" s="19"/>
      <c r="S112" s="28"/>
      <c r="T112" s="27"/>
      <c r="U112" s="27"/>
      <c r="V112" s="19"/>
      <c r="W112" s="19"/>
      <c r="X112" s="19"/>
      <c r="Y112" s="19"/>
      <c r="Z112" s="19"/>
      <c r="AA112" s="19"/>
      <c r="AB112" s="19"/>
      <c r="AC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</row>
    <row r="113" spans="2:41" ht="26.25" customHeight="1" thickBot="1">
      <c r="B113" s="19"/>
      <c r="C113" s="19"/>
      <c r="D113" s="156"/>
      <c r="E113" s="158"/>
      <c r="F113" s="158"/>
      <c r="G113" s="158"/>
      <c r="H113" s="158"/>
      <c r="I113" s="158"/>
      <c r="J113" s="154"/>
      <c r="K113" s="45" t="s">
        <v>22</v>
      </c>
      <c r="L113" s="46" t="s">
        <v>23</v>
      </c>
      <c r="M113" s="19"/>
      <c r="N113" s="19"/>
      <c r="O113" s="19"/>
      <c r="P113" s="19"/>
      <c r="Q113" s="19"/>
      <c r="R113" s="19"/>
      <c r="S113" s="28"/>
      <c r="T113" s="27"/>
      <c r="U113" s="27"/>
      <c r="V113" s="19"/>
      <c r="W113" s="19"/>
      <c r="X113" s="19"/>
      <c r="Y113" s="19"/>
      <c r="Z113" s="19"/>
      <c r="AA113" s="19"/>
      <c r="AB113" s="19"/>
      <c r="AC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</row>
    <row r="114" spans="2:41" ht="26.25" customHeight="1">
      <c r="B114" s="19"/>
      <c r="C114" s="19"/>
      <c r="D114" s="10" t="s">
        <v>7</v>
      </c>
      <c r="E114" s="132" t="str">
        <f>Eingabe!C4</f>
        <v>Walter Lemböck </v>
      </c>
      <c r="F114" s="138">
        <v>105.46</v>
      </c>
      <c r="G114" s="138">
        <f aca="true" t="shared" si="13" ref="G114:G127">H114-F114</f>
        <v>105.00000000000001</v>
      </c>
      <c r="H114" s="247">
        <v>210.46</v>
      </c>
      <c r="I114" s="138">
        <f aca="true" t="shared" si="14" ref="I114:I127">SUM(H114/10)</f>
        <v>21.046</v>
      </c>
      <c r="J114" s="152">
        <f>Eingabe!G4</f>
        <v>30</v>
      </c>
      <c r="K114" s="109"/>
      <c r="L114" s="110"/>
      <c r="M114" s="19"/>
      <c r="N114" s="19"/>
      <c r="O114" s="19"/>
      <c r="P114" s="19"/>
      <c r="Q114" s="19"/>
      <c r="R114" s="19"/>
      <c r="S114" s="28"/>
      <c r="T114" s="27"/>
      <c r="U114" s="27"/>
      <c r="V114" s="19"/>
      <c r="W114" s="19"/>
      <c r="X114" s="19"/>
      <c r="Y114" s="19"/>
      <c r="Z114" s="19"/>
      <c r="AA114" s="19"/>
      <c r="AB114" s="19"/>
      <c r="AC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</row>
    <row r="115" spans="2:41" ht="26.25" customHeight="1">
      <c r="B115" s="19"/>
      <c r="C115" s="19"/>
      <c r="D115" s="11" t="s">
        <v>8</v>
      </c>
      <c r="E115" s="118" t="str">
        <f>Eingabe!C15</f>
        <v>Thomas Sanda</v>
      </c>
      <c r="F115" s="113">
        <v>103.43</v>
      </c>
      <c r="G115" s="112">
        <f t="shared" si="13"/>
        <v>102.97</v>
      </c>
      <c r="H115" s="242">
        <v>206.4</v>
      </c>
      <c r="I115" s="112">
        <f t="shared" si="14"/>
        <v>20.64</v>
      </c>
      <c r="J115" s="115">
        <f>Eingabe!G15</f>
        <v>27</v>
      </c>
      <c r="K115" s="101">
        <f aca="true" t="shared" si="15" ref="K115:K127">$H$114-H115</f>
        <v>4.060000000000002</v>
      </c>
      <c r="L115" s="102"/>
      <c r="M115" s="19"/>
      <c r="N115" s="19"/>
      <c r="O115" s="19"/>
      <c r="P115" s="19"/>
      <c r="Q115" s="19"/>
      <c r="R115" s="19"/>
      <c r="S115" s="28"/>
      <c r="T115" s="27"/>
      <c r="U115" s="27"/>
      <c r="V115" s="19"/>
      <c r="W115" s="19"/>
      <c r="X115" s="19"/>
      <c r="Y115" s="19"/>
      <c r="Z115" s="19"/>
      <c r="AA115" s="19"/>
      <c r="AB115" s="19"/>
      <c r="AC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</row>
    <row r="116" spans="2:41" ht="26.25" customHeight="1">
      <c r="B116" s="19"/>
      <c r="C116" s="19"/>
      <c r="D116" s="12" t="s">
        <v>9</v>
      </c>
      <c r="E116" s="117" t="str">
        <f>Eingabe!C10</f>
        <v>Gerhard Fischer </v>
      </c>
      <c r="F116" s="5">
        <v>103.09</v>
      </c>
      <c r="G116" s="113">
        <f t="shared" si="13"/>
        <v>101.6</v>
      </c>
      <c r="H116" s="243">
        <v>204.69</v>
      </c>
      <c r="I116" s="113">
        <f t="shared" si="14"/>
        <v>20.469</v>
      </c>
      <c r="J116" s="116">
        <f>Eingabe!G10</f>
        <v>25</v>
      </c>
      <c r="K116" s="103">
        <f t="shared" si="15"/>
        <v>5.77000000000001</v>
      </c>
      <c r="L116" s="104">
        <f>SUM(H115-H116)</f>
        <v>1.710000000000008</v>
      </c>
      <c r="M116" s="19"/>
      <c r="N116" s="19"/>
      <c r="O116" s="19"/>
      <c r="P116" s="19"/>
      <c r="Q116" s="19"/>
      <c r="R116" s="19"/>
      <c r="S116" s="28"/>
      <c r="T116" s="27"/>
      <c r="U116" s="27"/>
      <c r="V116" s="19"/>
      <c r="W116" s="19"/>
      <c r="X116" s="19"/>
      <c r="Y116" s="19"/>
      <c r="Z116" s="19"/>
      <c r="AA116" s="19"/>
      <c r="AB116" s="19"/>
      <c r="AC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</row>
    <row r="117" spans="2:41" ht="26.25" customHeight="1">
      <c r="B117" s="19"/>
      <c r="C117" s="19"/>
      <c r="D117" s="9" t="s">
        <v>10</v>
      </c>
      <c r="E117" s="42" t="str">
        <f>Eingabe!C13</f>
        <v>Günther Schlosser</v>
      </c>
      <c r="F117" s="112">
        <v>104.04</v>
      </c>
      <c r="G117" s="5">
        <f t="shared" si="13"/>
        <v>100.26</v>
      </c>
      <c r="H117" s="244">
        <v>204.3</v>
      </c>
      <c r="I117" s="5">
        <f t="shared" si="14"/>
        <v>20.43</v>
      </c>
      <c r="J117" s="6">
        <f>Eingabe!G13</f>
        <v>24</v>
      </c>
      <c r="K117" s="105">
        <f t="shared" si="15"/>
        <v>6.159999999999997</v>
      </c>
      <c r="L117" s="106">
        <f>SUM(H116-H117)</f>
        <v>0.38999999999998636</v>
      </c>
      <c r="M117" s="19"/>
      <c r="N117" s="19"/>
      <c r="O117" s="19"/>
      <c r="P117" s="19"/>
      <c r="Q117" s="19"/>
      <c r="R117" s="19"/>
      <c r="S117" s="28"/>
      <c r="T117" s="27"/>
      <c r="U117" s="27"/>
      <c r="V117" s="19"/>
      <c r="W117" s="19"/>
      <c r="X117" s="19"/>
      <c r="Y117" s="19"/>
      <c r="Z117" s="19"/>
      <c r="AA117" s="19"/>
      <c r="AB117" s="19"/>
      <c r="AC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</row>
    <row r="118" spans="2:41" ht="26.25" customHeight="1">
      <c r="B118" s="19"/>
      <c r="C118" s="19"/>
      <c r="D118" s="9" t="s">
        <v>11</v>
      </c>
      <c r="E118" s="42" t="str">
        <f>Eingabe!C12</f>
        <v>Thomas Nowak </v>
      </c>
      <c r="F118" s="5">
        <v>101.43</v>
      </c>
      <c r="G118" s="5">
        <f t="shared" si="13"/>
        <v>101.03999999999999</v>
      </c>
      <c r="H118" s="244">
        <v>202.47</v>
      </c>
      <c r="I118" s="5">
        <f t="shared" si="14"/>
        <v>20.247</v>
      </c>
      <c r="J118" s="6">
        <f>Eingabe!G12</f>
        <v>23</v>
      </c>
      <c r="K118" s="105">
        <f t="shared" si="15"/>
        <v>7.990000000000009</v>
      </c>
      <c r="L118" s="106">
        <f aca="true" t="shared" si="16" ref="L118:L127">SUM(H117-H118)</f>
        <v>1.8300000000000125</v>
      </c>
      <c r="M118" s="19"/>
      <c r="N118" s="19"/>
      <c r="O118" s="19"/>
      <c r="P118" s="19"/>
      <c r="Q118" s="19"/>
      <c r="R118" s="19"/>
      <c r="S118" s="28"/>
      <c r="T118" s="27"/>
      <c r="U118" s="27"/>
      <c r="V118" s="19"/>
      <c r="W118" s="19"/>
      <c r="X118" s="19"/>
      <c r="Y118" s="19"/>
      <c r="Z118" s="19"/>
      <c r="AA118" s="19"/>
      <c r="AB118" s="19"/>
      <c r="AC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</row>
    <row r="119" spans="2:41" ht="26.25" customHeight="1">
      <c r="B119" s="19"/>
      <c r="C119" s="19"/>
      <c r="D119" s="9" t="s">
        <v>12</v>
      </c>
      <c r="E119" s="42" t="str">
        <f>Eingabe!C6</f>
        <v>Peter Siding </v>
      </c>
      <c r="F119" s="5">
        <v>101.89</v>
      </c>
      <c r="G119" s="5">
        <f t="shared" si="13"/>
        <v>99.39999999999999</v>
      </c>
      <c r="H119" s="244">
        <v>201.29</v>
      </c>
      <c r="I119" s="5">
        <f t="shared" si="14"/>
        <v>20.128999999999998</v>
      </c>
      <c r="J119" s="6">
        <f>Eingabe!G6</f>
        <v>22</v>
      </c>
      <c r="K119" s="105">
        <f t="shared" si="15"/>
        <v>9.170000000000016</v>
      </c>
      <c r="L119" s="106">
        <f t="shared" si="16"/>
        <v>1.1800000000000068</v>
      </c>
      <c r="M119" s="19"/>
      <c r="N119" s="19"/>
      <c r="O119" s="19"/>
      <c r="P119" s="19"/>
      <c r="Q119" s="19"/>
      <c r="R119" s="19"/>
      <c r="S119" s="28"/>
      <c r="T119" s="27"/>
      <c r="U119" s="27"/>
      <c r="V119" s="19"/>
      <c r="W119" s="19"/>
      <c r="X119" s="19"/>
      <c r="Y119" s="19"/>
      <c r="Z119" s="19"/>
      <c r="AA119" s="19"/>
      <c r="AB119" s="19"/>
      <c r="AC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</row>
    <row r="120" spans="2:41" ht="26.25" customHeight="1">
      <c r="B120" s="19"/>
      <c r="C120" s="19"/>
      <c r="D120" s="9" t="s">
        <v>13</v>
      </c>
      <c r="E120" s="42" t="str">
        <f>Eingabe!C27</f>
        <v>Fritz Grois</v>
      </c>
      <c r="F120" s="5">
        <v>99.46</v>
      </c>
      <c r="G120" s="5">
        <f t="shared" si="13"/>
        <v>96.34000000000002</v>
      </c>
      <c r="H120" s="244">
        <v>195.8</v>
      </c>
      <c r="I120" s="5">
        <f t="shared" si="14"/>
        <v>19.580000000000002</v>
      </c>
      <c r="J120" s="6">
        <f>Eingabe!G27</f>
        <v>21</v>
      </c>
      <c r="K120" s="105">
        <f t="shared" si="15"/>
        <v>14.659999999999997</v>
      </c>
      <c r="L120" s="106">
        <f t="shared" si="16"/>
        <v>5.489999999999981</v>
      </c>
      <c r="M120" s="19"/>
      <c r="N120" s="19"/>
      <c r="O120" s="19"/>
      <c r="P120" s="19"/>
      <c r="Q120" s="19"/>
      <c r="R120" s="19"/>
      <c r="S120" s="28"/>
      <c r="T120" s="27"/>
      <c r="U120" s="27"/>
      <c r="V120" s="19"/>
      <c r="W120" s="19"/>
      <c r="X120" s="19"/>
      <c r="Y120" s="19"/>
      <c r="Z120" s="19"/>
      <c r="AA120" s="19"/>
      <c r="AB120" s="19"/>
      <c r="AC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</row>
    <row r="121" spans="2:41" ht="26.25" customHeight="1">
      <c r="B121" s="19"/>
      <c r="C121" s="19"/>
      <c r="D121" s="9" t="s">
        <v>14</v>
      </c>
      <c r="E121" s="42" t="str">
        <f>Eingabe!C11</f>
        <v>Thomas Milanollo</v>
      </c>
      <c r="F121" s="5">
        <v>99.91</v>
      </c>
      <c r="G121" s="5">
        <f t="shared" si="13"/>
        <v>95.53</v>
      </c>
      <c r="H121" s="244">
        <v>195.44</v>
      </c>
      <c r="I121" s="5">
        <f t="shared" si="14"/>
        <v>19.544</v>
      </c>
      <c r="J121" s="6">
        <f>Eingabe!G11</f>
        <v>20</v>
      </c>
      <c r="K121" s="105">
        <f t="shared" si="15"/>
        <v>15.02000000000001</v>
      </c>
      <c r="L121" s="106">
        <f t="shared" si="16"/>
        <v>0.36000000000001364</v>
      </c>
      <c r="M121" s="19"/>
      <c r="N121" s="19"/>
      <c r="O121" s="19"/>
      <c r="P121" s="19"/>
      <c r="Q121" s="19"/>
      <c r="R121" s="19"/>
      <c r="S121" s="28"/>
      <c r="T121" s="27"/>
      <c r="U121" s="27"/>
      <c r="V121" s="19"/>
      <c r="W121" s="19"/>
      <c r="X121" s="19"/>
      <c r="Y121" s="19"/>
      <c r="Z121" s="19"/>
      <c r="AA121" s="19"/>
      <c r="AB121" s="19"/>
      <c r="AC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</row>
    <row r="122" spans="2:41" ht="26.25" customHeight="1">
      <c r="B122" s="19"/>
      <c r="C122" s="19"/>
      <c r="D122" s="9" t="s">
        <v>15</v>
      </c>
      <c r="E122" s="42" t="str">
        <f>Eingabe!C23</f>
        <v>Per Bosch</v>
      </c>
      <c r="F122" s="5">
        <v>95.87</v>
      </c>
      <c r="G122" s="5">
        <f t="shared" si="13"/>
        <v>96.00999999999999</v>
      </c>
      <c r="H122" s="244">
        <v>191.88</v>
      </c>
      <c r="I122" s="5">
        <f t="shared" si="14"/>
        <v>19.188</v>
      </c>
      <c r="J122" s="6">
        <f>Eingabe!G23</f>
        <v>19</v>
      </c>
      <c r="K122" s="105">
        <f t="shared" si="15"/>
        <v>18.580000000000013</v>
      </c>
      <c r="L122" s="106">
        <f t="shared" si="16"/>
        <v>3.5600000000000023</v>
      </c>
      <c r="M122" s="19"/>
      <c r="N122" s="19"/>
      <c r="O122" s="19"/>
      <c r="P122" s="19"/>
      <c r="Q122" s="19"/>
      <c r="R122" s="19"/>
      <c r="S122" s="28"/>
      <c r="T122" s="27"/>
      <c r="U122" s="27"/>
      <c r="V122" s="19"/>
      <c r="W122" s="19"/>
      <c r="X122" s="19"/>
      <c r="Y122" s="19"/>
      <c r="Z122" s="19"/>
      <c r="AA122" s="19"/>
      <c r="AB122" s="19"/>
      <c r="AC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</row>
    <row r="123" spans="2:41" ht="26.25" customHeight="1">
      <c r="B123" s="19"/>
      <c r="C123" s="19"/>
      <c r="D123" s="9" t="s">
        <v>16</v>
      </c>
      <c r="E123" s="42" t="str">
        <f>Eingabe!C5</f>
        <v>Johann Lemböck</v>
      </c>
      <c r="F123" s="5">
        <v>95.97</v>
      </c>
      <c r="G123" s="5">
        <f t="shared" si="13"/>
        <v>94.58000000000001</v>
      </c>
      <c r="H123" s="244">
        <v>190.55</v>
      </c>
      <c r="I123" s="5">
        <f t="shared" si="14"/>
        <v>19.055</v>
      </c>
      <c r="J123" s="6">
        <f>Eingabe!G5</f>
        <v>18</v>
      </c>
      <c r="K123" s="105">
        <f t="shared" si="15"/>
        <v>19.909999999999997</v>
      </c>
      <c r="L123" s="106">
        <f t="shared" si="16"/>
        <v>1.329999999999984</v>
      </c>
      <c r="M123" s="19"/>
      <c r="N123" s="19"/>
      <c r="O123" s="19"/>
      <c r="P123" s="19"/>
      <c r="Q123" s="19"/>
      <c r="R123" s="19"/>
      <c r="S123" s="28"/>
      <c r="T123" s="27"/>
      <c r="U123" s="27"/>
      <c r="V123" s="19"/>
      <c r="W123" s="19"/>
      <c r="X123" s="19"/>
      <c r="Y123" s="19"/>
      <c r="Z123" s="19"/>
      <c r="AA123" s="19"/>
      <c r="AB123" s="19"/>
      <c r="AC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</row>
    <row r="124" spans="2:41" ht="26.25" customHeight="1">
      <c r="B124" s="19"/>
      <c r="C124" s="19"/>
      <c r="D124" s="9" t="s">
        <v>17</v>
      </c>
      <c r="E124" s="42" t="str">
        <f>Eingabe!C26</f>
        <v>Martin Leo Gruber</v>
      </c>
      <c r="F124" s="5">
        <v>95.77</v>
      </c>
      <c r="G124" s="5">
        <f t="shared" si="13"/>
        <v>94.36999999999999</v>
      </c>
      <c r="H124" s="244">
        <v>190.14</v>
      </c>
      <c r="I124" s="5">
        <f t="shared" si="14"/>
        <v>19.014</v>
      </c>
      <c r="J124" s="6">
        <f>Eingabe!G26</f>
        <v>17</v>
      </c>
      <c r="K124" s="105">
        <f t="shared" si="15"/>
        <v>20.32000000000002</v>
      </c>
      <c r="L124" s="106">
        <f t="shared" si="16"/>
        <v>0.410000000000025</v>
      </c>
      <c r="M124" s="19"/>
      <c r="N124" s="19"/>
      <c r="O124" s="19"/>
      <c r="P124" s="19"/>
      <c r="Q124" s="19"/>
      <c r="R124" s="19"/>
      <c r="S124" s="28"/>
      <c r="T124" s="27"/>
      <c r="U124" s="27"/>
      <c r="V124" s="19"/>
      <c r="W124" s="19"/>
      <c r="X124" s="19"/>
      <c r="Y124" s="19"/>
      <c r="Z124" s="19"/>
      <c r="AA124" s="19"/>
      <c r="AB124" s="19"/>
      <c r="AC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</row>
    <row r="125" spans="2:41" ht="26.25" customHeight="1">
      <c r="B125" s="19"/>
      <c r="C125" s="19"/>
      <c r="D125" s="9" t="s">
        <v>18</v>
      </c>
      <c r="E125" s="42" t="str">
        <f>Eingabe!C24</f>
        <v>Christian Melbinger</v>
      </c>
      <c r="F125" s="5">
        <v>93.73</v>
      </c>
      <c r="G125" s="5">
        <f t="shared" si="13"/>
        <v>94.90999999999998</v>
      </c>
      <c r="H125" s="244">
        <v>188.64</v>
      </c>
      <c r="I125" s="5">
        <f t="shared" si="14"/>
        <v>18.863999999999997</v>
      </c>
      <c r="J125" s="6">
        <f>Eingabe!G24</f>
        <v>16</v>
      </c>
      <c r="K125" s="105">
        <f t="shared" si="15"/>
        <v>21.82000000000002</v>
      </c>
      <c r="L125" s="106">
        <f t="shared" si="16"/>
        <v>1.5</v>
      </c>
      <c r="M125" s="19"/>
      <c r="N125" s="19"/>
      <c r="O125" s="19"/>
      <c r="P125" s="19"/>
      <c r="Q125" s="19"/>
      <c r="R125" s="19"/>
      <c r="S125" s="28"/>
      <c r="T125" s="27"/>
      <c r="U125" s="27"/>
      <c r="V125" s="19"/>
      <c r="W125" s="19"/>
      <c r="X125" s="19"/>
      <c r="Y125" s="19"/>
      <c r="Z125" s="19"/>
      <c r="AA125" s="19"/>
      <c r="AB125" s="19"/>
      <c r="AC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</row>
    <row r="126" spans="2:41" ht="26.25" customHeight="1">
      <c r="B126" s="19"/>
      <c r="C126" s="19"/>
      <c r="D126" s="9" t="s">
        <v>19</v>
      </c>
      <c r="E126" s="42" t="str">
        <f>Eingabe!C18</f>
        <v>Roland Dobritzhofer</v>
      </c>
      <c r="F126" s="5">
        <v>95.04</v>
      </c>
      <c r="G126" s="5">
        <f t="shared" si="13"/>
        <v>92.02999999999999</v>
      </c>
      <c r="H126" s="244">
        <v>187.07</v>
      </c>
      <c r="I126" s="5">
        <f t="shared" si="14"/>
        <v>18.707</v>
      </c>
      <c r="J126" s="6">
        <f>Eingabe!G18</f>
        <v>15</v>
      </c>
      <c r="K126" s="105">
        <f t="shared" si="15"/>
        <v>23.390000000000015</v>
      </c>
      <c r="L126" s="106">
        <f t="shared" si="16"/>
        <v>1.5699999999999932</v>
      </c>
      <c r="M126" s="19"/>
      <c r="N126" s="19"/>
      <c r="O126" s="19"/>
      <c r="P126" s="19"/>
      <c r="Q126" s="19"/>
      <c r="R126" s="19"/>
      <c r="S126" s="28"/>
      <c r="T126" s="27"/>
      <c r="U126" s="27"/>
      <c r="V126" s="19"/>
      <c r="W126" s="19"/>
      <c r="X126" s="19"/>
      <c r="Y126" s="19"/>
      <c r="Z126" s="19"/>
      <c r="AA126" s="19"/>
      <c r="AB126" s="19"/>
      <c r="AC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</row>
    <row r="127" spans="2:41" ht="26.25" customHeight="1" thickBot="1">
      <c r="B127" s="19"/>
      <c r="C127" s="19"/>
      <c r="D127" s="9" t="s">
        <v>20</v>
      </c>
      <c r="E127" s="42" t="str">
        <f>Eingabe!C25</f>
        <v>Wolfgang Anecker</v>
      </c>
      <c r="F127" s="5">
        <v>95.39</v>
      </c>
      <c r="G127" s="5">
        <f t="shared" si="13"/>
        <v>90.86999999999999</v>
      </c>
      <c r="H127" s="244">
        <v>186.26</v>
      </c>
      <c r="I127" s="5">
        <f t="shared" si="14"/>
        <v>18.625999999999998</v>
      </c>
      <c r="J127" s="6">
        <f>Eingabe!G25</f>
        <v>14</v>
      </c>
      <c r="K127" s="105">
        <f t="shared" si="15"/>
        <v>24.200000000000017</v>
      </c>
      <c r="L127" s="106">
        <f t="shared" si="16"/>
        <v>0.8100000000000023</v>
      </c>
      <c r="M127" s="19"/>
      <c r="N127" s="19"/>
      <c r="O127" s="19"/>
      <c r="P127" s="19"/>
      <c r="Q127" s="19"/>
      <c r="R127" s="19"/>
      <c r="S127" s="28"/>
      <c r="T127" s="27"/>
      <c r="U127" s="27"/>
      <c r="V127" s="19"/>
      <c r="W127" s="19"/>
      <c r="X127" s="19"/>
      <c r="Y127" s="19"/>
      <c r="Z127" s="19"/>
      <c r="AA127" s="19"/>
      <c r="AB127" s="19"/>
      <c r="AC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</row>
    <row r="128" spans="2:41" ht="26.25" customHeight="1" thickBot="1">
      <c r="B128" s="19"/>
      <c r="C128" s="19"/>
      <c r="D128" s="159" t="str">
        <f>Eingabe!$B$54</f>
        <v>Punktevergabe: 30,27,25,24,23,22,21,20,19,18,17,16,15,14,13,12,11,10,9,8,7,6,5,4,3,2,1</v>
      </c>
      <c r="E128" s="160"/>
      <c r="F128" s="160"/>
      <c r="G128" s="160"/>
      <c r="H128" s="160"/>
      <c r="I128" s="160"/>
      <c r="J128" s="160"/>
      <c r="K128" s="160"/>
      <c r="L128" s="161"/>
      <c r="M128" s="19"/>
      <c r="N128" s="25"/>
      <c r="O128" s="25"/>
      <c r="P128" s="19"/>
      <c r="S128" s="27"/>
      <c r="T128" s="28"/>
      <c r="U128" s="28"/>
      <c r="V128" s="28"/>
      <c r="W128" s="27"/>
      <c r="X128" s="27"/>
      <c r="Y128" s="19"/>
      <c r="Z128" s="19"/>
      <c r="AA128" s="19"/>
      <c r="AB128" s="19"/>
      <c r="AC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</row>
    <row r="129" spans="2:41" ht="26.25" customHeight="1">
      <c r="B129" s="19"/>
      <c r="C129" s="19"/>
      <c r="D129" s="19"/>
      <c r="E129" s="19"/>
      <c r="F129" s="41"/>
      <c r="G129" s="19"/>
      <c r="H129" s="69"/>
      <c r="I129" s="19"/>
      <c r="J129" s="19"/>
      <c r="K129" s="19"/>
      <c r="L129" s="19"/>
      <c r="M129" s="19"/>
      <c r="N129" s="19"/>
      <c r="O129" s="19"/>
      <c r="P129" s="19"/>
      <c r="S129" s="27"/>
      <c r="T129" s="28"/>
      <c r="U129" s="28"/>
      <c r="V129" s="28"/>
      <c r="W129" s="27"/>
      <c r="X129" s="27"/>
      <c r="Y129" s="19"/>
      <c r="Z129" s="19"/>
      <c r="AA129" s="19"/>
      <c r="AB129" s="19"/>
      <c r="AC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</row>
    <row r="130" spans="2:41" ht="26.25" customHeight="1">
      <c r="B130" s="19"/>
      <c r="C130" s="19"/>
      <c r="D130" s="19"/>
      <c r="E130" s="19"/>
      <c r="F130" s="237" t="s">
        <v>36</v>
      </c>
      <c r="G130" s="238"/>
      <c r="H130" s="245">
        <v>10.816</v>
      </c>
      <c r="I130" s="29" t="s">
        <v>30</v>
      </c>
      <c r="J130" s="30">
        <v>5</v>
      </c>
      <c r="K130" s="19"/>
      <c r="L130" s="25"/>
      <c r="M130" s="25"/>
      <c r="N130" s="27"/>
      <c r="O130" s="28"/>
      <c r="P130" s="28"/>
      <c r="Q130" s="28"/>
      <c r="R130" s="27"/>
      <c r="S130" s="27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</row>
    <row r="131" spans="2:41" ht="26.25" customHeight="1">
      <c r="B131" s="19"/>
      <c r="C131" s="19"/>
      <c r="D131" s="19"/>
      <c r="E131" s="19"/>
      <c r="F131" s="237" t="s">
        <v>46</v>
      </c>
      <c r="G131" s="238"/>
      <c r="H131" s="245">
        <v>11.044</v>
      </c>
      <c r="I131" s="29" t="s">
        <v>30</v>
      </c>
      <c r="J131" s="30">
        <v>5</v>
      </c>
      <c r="K131" s="19"/>
      <c r="L131" s="25"/>
      <c r="M131" s="25"/>
      <c r="N131" s="27"/>
      <c r="O131" s="28"/>
      <c r="P131" s="28"/>
      <c r="Q131" s="28"/>
      <c r="R131" s="27"/>
      <c r="S131" s="27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</row>
    <row r="132" spans="2:41" ht="26.25" customHeight="1">
      <c r="B132" s="19"/>
      <c r="C132" s="19"/>
      <c r="D132" s="19"/>
      <c r="E132" s="19"/>
      <c r="F132" s="237" t="s">
        <v>37</v>
      </c>
      <c r="G132" s="238"/>
      <c r="H132" s="245">
        <v>11.158</v>
      </c>
      <c r="I132" s="29" t="s">
        <v>30</v>
      </c>
      <c r="J132" s="30">
        <v>5</v>
      </c>
      <c r="K132" s="19"/>
      <c r="L132" s="25"/>
      <c r="M132" s="25"/>
      <c r="N132" s="27"/>
      <c r="O132" s="28"/>
      <c r="P132" s="28"/>
      <c r="Q132" s="28"/>
      <c r="R132" s="27"/>
      <c r="S132" s="27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</row>
    <row r="133" spans="2:41" ht="26.25" customHeight="1">
      <c r="B133" s="19"/>
      <c r="C133" s="19"/>
      <c r="D133" s="19"/>
      <c r="E133" s="44"/>
      <c r="F133" s="36"/>
      <c r="G133" s="36"/>
      <c r="H133" s="36"/>
      <c r="I133" s="38"/>
      <c r="J133" s="19"/>
      <c r="K133" s="19"/>
      <c r="L133" s="19"/>
      <c r="M133" s="19"/>
      <c r="N133" s="19"/>
      <c r="O133" s="19"/>
      <c r="P133" s="19"/>
      <c r="S133" s="27"/>
      <c r="T133" s="28"/>
      <c r="U133" s="28"/>
      <c r="V133" s="28"/>
      <c r="W133" s="27"/>
      <c r="X133" s="27"/>
      <c r="Y133" s="28"/>
      <c r="Z133" s="27"/>
      <c r="AA133" s="25"/>
      <c r="AB133" s="25"/>
      <c r="AE133" s="24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</row>
    <row r="134" spans="2:41" ht="26.25" customHeight="1">
      <c r="B134" s="19"/>
      <c r="C134" s="19"/>
      <c r="D134" s="19"/>
      <c r="E134" s="41"/>
      <c r="F134" s="19"/>
      <c r="G134" s="19"/>
      <c r="H134" s="69"/>
      <c r="I134" s="19"/>
      <c r="J134" s="19"/>
      <c r="K134" s="19"/>
      <c r="L134" s="19"/>
      <c r="M134" s="19"/>
      <c r="N134" s="19"/>
      <c r="O134" s="19"/>
      <c r="P134" s="19"/>
      <c r="S134" s="27"/>
      <c r="T134" s="28"/>
      <c r="U134" s="28"/>
      <c r="V134" s="28"/>
      <c r="W134" s="27"/>
      <c r="X134" s="27"/>
      <c r="Y134" s="28"/>
      <c r="Z134" s="27"/>
      <c r="AA134" s="25"/>
      <c r="AB134" s="25"/>
      <c r="AE134" s="24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</row>
    <row r="135" spans="2:41" ht="26.25" customHeight="1">
      <c r="B135" s="19"/>
      <c r="C135" s="19"/>
      <c r="D135" s="19"/>
      <c r="E135" s="19"/>
      <c r="F135" s="19"/>
      <c r="G135" s="19"/>
      <c r="H135" s="69"/>
      <c r="I135" s="19"/>
      <c r="J135" s="19"/>
      <c r="K135" s="19"/>
      <c r="L135" s="19"/>
      <c r="M135" s="19"/>
      <c r="N135" s="19"/>
      <c r="O135" s="19"/>
      <c r="P135" s="19"/>
      <c r="Q135" s="24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</row>
    <row r="136" spans="2:41" ht="26.25" customHeight="1">
      <c r="B136" s="19"/>
      <c r="C136" s="19"/>
      <c r="D136" s="19"/>
      <c r="E136" s="19"/>
      <c r="F136" s="19"/>
      <c r="G136" s="19"/>
      <c r="H136" s="69"/>
      <c r="I136" s="19"/>
      <c r="J136" s="19"/>
      <c r="K136" s="19"/>
      <c r="L136" s="19"/>
      <c r="M136" s="19"/>
      <c r="N136" s="19"/>
      <c r="O136" s="19"/>
      <c r="P136" s="19"/>
      <c r="Q136" s="24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</row>
    <row r="137" spans="2:41" ht="26.25" customHeight="1">
      <c r="B137" s="19"/>
      <c r="C137" s="19"/>
      <c r="D137" s="19"/>
      <c r="E137" s="19"/>
      <c r="F137" s="19"/>
      <c r="G137" s="19"/>
      <c r="H137" s="69"/>
      <c r="I137" s="19"/>
      <c r="J137" s="19"/>
      <c r="K137" s="19"/>
      <c r="L137" s="19"/>
      <c r="M137" s="19"/>
      <c r="N137" s="19"/>
      <c r="O137" s="19"/>
      <c r="P137" s="19"/>
      <c r="Q137" s="24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</row>
    <row r="138" spans="2:31" ht="26.25" customHeight="1">
      <c r="B138" s="19"/>
      <c r="C138" s="19"/>
      <c r="D138" s="19"/>
      <c r="E138" s="19"/>
      <c r="F138" s="19"/>
      <c r="G138" s="19"/>
      <c r="H138" s="69"/>
      <c r="I138" s="19"/>
      <c r="J138" s="19"/>
      <c r="K138" s="19"/>
      <c r="L138" s="19"/>
      <c r="Q138" s="2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</row>
    <row r="139" spans="2:31" ht="26.25" customHeight="1">
      <c r="B139" s="19"/>
      <c r="C139" s="19"/>
      <c r="D139" s="19"/>
      <c r="E139" s="19"/>
      <c r="F139" s="19"/>
      <c r="G139" s="19"/>
      <c r="H139" s="69"/>
      <c r="I139" s="19"/>
      <c r="J139" s="19"/>
      <c r="K139" s="19"/>
      <c r="L139" s="19"/>
      <c r="Q139" s="2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</row>
    <row r="140" spans="2:31" ht="26.25" customHeight="1">
      <c r="B140" s="19"/>
      <c r="C140" s="19"/>
      <c r="D140" s="19"/>
      <c r="E140" s="19"/>
      <c r="F140" s="19"/>
      <c r="G140" s="19"/>
      <c r="H140" s="69"/>
      <c r="I140" s="19"/>
      <c r="J140" s="19"/>
      <c r="K140" s="19"/>
      <c r="L140" s="19"/>
      <c r="Q140" s="2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</row>
    <row r="141" spans="2:31" ht="26.25" customHeight="1">
      <c r="B141" s="19"/>
      <c r="C141" s="19"/>
      <c r="D141" s="19"/>
      <c r="E141" s="19"/>
      <c r="F141" s="19"/>
      <c r="G141" s="19"/>
      <c r="H141" s="69"/>
      <c r="I141" s="19"/>
      <c r="J141" s="19"/>
      <c r="K141" s="19"/>
      <c r="L141" s="19"/>
      <c r="Q141" s="2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</row>
    <row r="142" spans="2:31" ht="26.25" customHeight="1">
      <c r="B142" s="19"/>
      <c r="C142" s="19"/>
      <c r="D142" s="19"/>
      <c r="E142" s="19"/>
      <c r="F142" s="19"/>
      <c r="G142" s="19"/>
      <c r="H142" s="69"/>
      <c r="I142" s="19"/>
      <c r="J142" s="19"/>
      <c r="K142" s="19"/>
      <c r="L142" s="19"/>
      <c r="Q142" s="2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</row>
    <row r="143" spans="2:31" ht="26.25" customHeight="1">
      <c r="B143" s="19"/>
      <c r="C143" s="19"/>
      <c r="D143" s="19"/>
      <c r="E143" s="19"/>
      <c r="F143" s="19"/>
      <c r="G143" s="19"/>
      <c r="H143" s="69"/>
      <c r="I143" s="19"/>
      <c r="J143" s="19"/>
      <c r="K143" s="19"/>
      <c r="L143" s="19"/>
      <c r="Q143" s="2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</row>
    <row r="144" spans="2:31" ht="26.25" customHeight="1">
      <c r="B144" s="19"/>
      <c r="C144" s="19"/>
      <c r="D144" s="19"/>
      <c r="E144" s="19"/>
      <c r="F144" s="19"/>
      <c r="G144" s="19"/>
      <c r="H144" s="69"/>
      <c r="I144" s="19"/>
      <c r="J144" s="19"/>
      <c r="K144" s="19"/>
      <c r="L144" s="19"/>
      <c r="Q144" s="2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</row>
    <row r="145" spans="2:31" ht="26.25" customHeight="1">
      <c r="B145" s="19"/>
      <c r="C145" s="19"/>
      <c r="D145" s="19"/>
      <c r="E145" s="19"/>
      <c r="F145" s="19"/>
      <c r="G145" s="19"/>
      <c r="H145" s="69"/>
      <c r="I145" s="19"/>
      <c r="J145" s="19"/>
      <c r="K145" s="19"/>
      <c r="L145" s="19"/>
      <c r="Q145" s="2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</row>
    <row r="146" spans="2:31" ht="26.25" customHeight="1">
      <c r="B146" s="19"/>
      <c r="C146" s="19"/>
      <c r="D146" s="19"/>
      <c r="E146" s="19"/>
      <c r="F146" s="19"/>
      <c r="G146" s="19"/>
      <c r="H146" s="69"/>
      <c r="I146" s="19"/>
      <c r="J146" s="19"/>
      <c r="K146" s="19"/>
      <c r="L146" s="19"/>
      <c r="Q146" s="2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</row>
    <row r="147" spans="2:31" ht="26.25" customHeight="1">
      <c r="B147" s="19"/>
      <c r="C147" s="19"/>
      <c r="D147" s="19"/>
      <c r="E147" s="19"/>
      <c r="F147" s="19"/>
      <c r="G147" s="19"/>
      <c r="H147" s="69"/>
      <c r="I147" s="19"/>
      <c r="J147" s="19"/>
      <c r="K147" s="19"/>
      <c r="L147" s="19"/>
      <c r="Q147" s="2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</row>
    <row r="148" spans="2:31" ht="26.25" customHeight="1">
      <c r="B148" s="19"/>
      <c r="C148" s="19"/>
      <c r="D148" s="19"/>
      <c r="E148" s="19"/>
      <c r="F148" s="19"/>
      <c r="G148" s="19"/>
      <c r="H148" s="69"/>
      <c r="I148" s="19"/>
      <c r="J148" s="19"/>
      <c r="K148" s="19"/>
      <c r="L148" s="19"/>
      <c r="Q148" s="2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</row>
    <row r="149" spans="2:31" ht="26.25" customHeight="1">
      <c r="B149" s="19"/>
      <c r="C149" s="19"/>
      <c r="D149" s="19"/>
      <c r="E149" s="19"/>
      <c r="F149" s="19"/>
      <c r="G149" s="19"/>
      <c r="H149" s="69"/>
      <c r="I149" s="19"/>
      <c r="J149" s="19"/>
      <c r="K149" s="19"/>
      <c r="L149" s="19"/>
      <c r="Q149" s="2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</row>
    <row r="150" spans="2:31" ht="26.25" customHeight="1">
      <c r="B150" s="19"/>
      <c r="C150" s="19"/>
      <c r="D150" s="19"/>
      <c r="E150" s="19"/>
      <c r="F150" s="19"/>
      <c r="G150" s="19"/>
      <c r="H150" s="69"/>
      <c r="I150" s="19"/>
      <c r="J150" s="19"/>
      <c r="K150" s="19"/>
      <c r="L150" s="19"/>
      <c r="Q150" s="2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</row>
    <row r="151" spans="2:31" ht="26.25" customHeight="1">
      <c r="B151" s="19"/>
      <c r="C151" s="19"/>
      <c r="D151" s="19"/>
      <c r="E151" s="19"/>
      <c r="F151" s="19"/>
      <c r="G151" s="19"/>
      <c r="H151" s="69"/>
      <c r="I151" s="19"/>
      <c r="J151" s="19"/>
      <c r="K151" s="19"/>
      <c r="L151" s="19"/>
      <c r="Q151" s="2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</row>
    <row r="152" spans="2:31" ht="26.25" customHeight="1">
      <c r="B152" s="19"/>
      <c r="C152" s="19"/>
      <c r="D152" s="19"/>
      <c r="E152" s="19"/>
      <c r="F152" s="19"/>
      <c r="G152" s="19"/>
      <c r="H152" s="69"/>
      <c r="I152" s="19"/>
      <c r="J152" s="19"/>
      <c r="K152" s="19"/>
      <c r="L152" s="19"/>
      <c r="Q152" s="2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</row>
    <row r="153" spans="2:31" ht="26.25" customHeight="1">
      <c r="B153" s="19"/>
      <c r="C153" s="19"/>
      <c r="D153" s="19"/>
      <c r="E153" s="19"/>
      <c r="F153" s="19"/>
      <c r="G153" s="19"/>
      <c r="H153" s="69"/>
      <c r="I153" s="19"/>
      <c r="J153" s="19"/>
      <c r="K153" s="19"/>
      <c r="L153" s="19"/>
      <c r="Q153" s="2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</row>
    <row r="154" spans="2:31" ht="26.25" customHeight="1">
      <c r="B154" s="19"/>
      <c r="C154" s="19"/>
      <c r="D154" s="19"/>
      <c r="E154" s="19"/>
      <c r="F154" s="19"/>
      <c r="G154" s="19"/>
      <c r="H154" s="69"/>
      <c r="I154" s="19"/>
      <c r="J154" s="19"/>
      <c r="K154" s="19"/>
      <c r="L154" s="19"/>
      <c r="Q154" s="2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</row>
    <row r="155" spans="2:31" ht="26.25" customHeight="1">
      <c r="B155" s="19"/>
      <c r="C155" s="19"/>
      <c r="D155" s="19"/>
      <c r="E155" s="19"/>
      <c r="F155" s="19"/>
      <c r="G155" s="19"/>
      <c r="H155" s="69"/>
      <c r="I155" s="19"/>
      <c r="J155" s="19"/>
      <c r="K155" s="19"/>
      <c r="L155" s="19"/>
      <c r="Q155" s="2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</row>
    <row r="156" spans="2:31" ht="26.25" customHeight="1">
      <c r="B156" s="19"/>
      <c r="C156" s="19"/>
      <c r="D156" s="19"/>
      <c r="E156" s="19"/>
      <c r="F156" s="19"/>
      <c r="G156" s="19"/>
      <c r="H156" s="69"/>
      <c r="I156" s="19"/>
      <c r="J156" s="19"/>
      <c r="K156" s="19"/>
      <c r="L156" s="19"/>
      <c r="Q156" s="2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</row>
    <row r="157" spans="2:31" ht="26.25" customHeight="1">
      <c r="B157" s="19"/>
      <c r="C157" s="19"/>
      <c r="D157" s="19"/>
      <c r="E157" s="19"/>
      <c r="F157" s="19"/>
      <c r="G157" s="19"/>
      <c r="H157" s="69"/>
      <c r="I157" s="19"/>
      <c r="J157" s="19"/>
      <c r="K157" s="19"/>
      <c r="L157" s="19"/>
      <c r="Q157" s="2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</row>
    <row r="158" spans="2:31" ht="26.25" customHeight="1">
      <c r="B158" s="19"/>
      <c r="C158" s="19"/>
      <c r="D158" s="19"/>
      <c r="E158" s="19"/>
      <c r="F158" s="19"/>
      <c r="G158" s="19"/>
      <c r="H158" s="69"/>
      <c r="I158" s="19"/>
      <c r="J158" s="19"/>
      <c r="K158" s="19"/>
      <c r="L158" s="19"/>
      <c r="Q158" s="2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</row>
    <row r="159" spans="2:31" ht="26.25" customHeight="1">
      <c r="B159" s="19"/>
      <c r="C159" s="19"/>
      <c r="D159" s="19"/>
      <c r="E159" s="19"/>
      <c r="F159" s="19"/>
      <c r="G159" s="19"/>
      <c r="H159" s="69"/>
      <c r="I159" s="19"/>
      <c r="J159" s="19"/>
      <c r="K159" s="19"/>
      <c r="L159" s="19"/>
      <c r="Q159" s="2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</row>
    <row r="160" spans="2:31" ht="26.25" customHeight="1">
      <c r="B160" s="19"/>
      <c r="C160" s="19"/>
      <c r="D160" s="19"/>
      <c r="E160" s="19"/>
      <c r="F160" s="19"/>
      <c r="G160" s="19"/>
      <c r="H160" s="69"/>
      <c r="I160" s="19"/>
      <c r="J160" s="19"/>
      <c r="K160" s="19"/>
      <c r="L160" s="19"/>
      <c r="Q160" s="2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</row>
    <row r="161" spans="2:31" ht="26.25" customHeight="1">
      <c r="B161" s="19"/>
      <c r="C161" s="19"/>
      <c r="D161" s="19"/>
      <c r="E161" s="19"/>
      <c r="F161" s="19"/>
      <c r="G161" s="19"/>
      <c r="H161" s="69"/>
      <c r="I161" s="19"/>
      <c r="J161" s="19"/>
      <c r="K161" s="19"/>
      <c r="L161" s="19"/>
      <c r="M161" s="19"/>
      <c r="N161" s="19"/>
      <c r="Q161" s="16"/>
      <c r="R161" s="16"/>
      <c r="S161" s="2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</row>
    <row r="162" spans="2:31" ht="26.25" customHeight="1">
      <c r="B162" s="19"/>
      <c r="C162" s="19"/>
      <c r="D162" s="19"/>
      <c r="E162" s="19"/>
      <c r="F162" s="19"/>
      <c r="G162" s="19"/>
      <c r="H162" s="69"/>
      <c r="I162" s="19"/>
      <c r="J162" s="19"/>
      <c r="K162" s="19"/>
      <c r="L162" s="19"/>
      <c r="M162" s="19"/>
      <c r="N162" s="19"/>
      <c r="Q162" s="16"/>
      <c r="R162" s="16"/>
      <c r="S162" s="2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</row>
    <row r="163" spans="2:31" ht="26.25" customHeight="1">
      <c r="B163" s="19"/>
      <c r="C163" s="19"/>
      <c r="D163" s="19"/>
      <c r="E163" s="19"/>
      <c r="F163" s="19"/>
      <c r="G163" s="19"/>
      <c r="H163" s="69"/>
      <c r="I163" s="19"/>
      <c r="J163" s="19"/>
      <c r="K163" s="19"/>
      <c r="L163" s="19"/>
      <c r="M163" s="19"/>
      <c r="N163" s="24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</row>
    <row r="164" spans="2:31" ht="26.25" customHeight="1">
      <c r="B164" s="19"/>
      <c r="C164" s="19"/>
      <c r="D164" s="19"/>
      <c r="E164" s="19"/>
      <c r="F164" s="19"/>
      <c r="G164" s="19"/>
      <c r="H164" s="69"/>
      <c r="I164" s="19"/>
      <c r="J164" s="19"/>
      <c r="K164" s="19"/>
      <c r="L164" s="19"/>
      <c r="M164" s="19"/>
      <c r="N164" s="24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</row>
    <row r="165" spans="2:31" ht="26.25" customHeight="1">
      <c r="B165" s="19"/>
      <c r="C165" s="19"/>
      <c r="D165" s="19"/>
      <c r="E165" s="19"/>
      <c r="F165" s="19"/>
      <c r="G165" s="19"/>
      <c r="H165" s="69"/>
      <c r="I165" s="19"/>
      <c r="J165" s="19"/>
      <c r="K165" s="19"/>
      <c r="L165" s="19"/>
      <c r="M165" s="19"/>
      <c r="N165" s="24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</row>
    <row r="166" spans="2:31" ht="26.25" customHeight="1">
      <c r="B166" s="19"/>
      <c r="C166" s="19"/>
      <c r="D166" s="19"/>
      <c r="E166" s="25"/>
      <c r="F166" s="25"/>
      <c r="G166" s="27"/>
      <c r="H166" s="28"/>
      <c r="I166" s="28"/>
      <c r="J166" s="28"/>
      <c r="K166" s="27"/>
      <c r="L166" s="27"/>
      <c r="M166" s="28"/>
      <c r="N166" s="27"/>
      <c r="O166" s="15"/>
      <c r="P166" s="15"/>
      <c r="R166" s="19"/>
      <c r="S166" s="2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</row>
    <row r="167" spans="2:31" ht="26.25" customHeight="1">
      <c r="B167" s="19"/>
      <c r="C167" s="19"/>
      <c r="D167" s="19"/>
      <c r="E167" s="25"/>
      <c r="F167" s="25"/>
      <c r="G167" s="27"/>
      <c r="H167" s="28"/>
      <c r="I167" s="28"/>
      <c r="J167" s="28"/>
      <c r="K167" s="27"/>
      <c r="L167" s="27"/>
      <c r="M167" s="28"/>
      <c r="N167" s="27"/>
      <c r="O167" s="15"/>
      <c r="P167" s="15"/>
      <c r="R167" s="19"/>
      <c r="S167" s="2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</row>
    <row r="168" spans="2:31" ht="34.5" customHeight="1">
      <c r="B168" s="19"/>
      <c r="C168" s="19"/>
      <c r="D168" s="19"/>
      <c r="E168" s="19"/>
      <c r="F168" s="19"/>
      <c r="G168" s="19"/>
      <c r="H168" s="69"/>
      <c r="I168" s="19"/>
      <c r="J168" s="19"/>
      <c r="K168" s="19"/>
      <c r="L168" s="19"/>
      <c r="M168" s="19"/>
      <c r="N168" s="19"/>
      <c r="R168" s="19"/>
      <c r="S168" s="2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</row>
    <row r="169" spans="2:31" ht="31.5" customHeight="1">
      <c r="B169" s="19"/>
      <c r="C169" s="19"/>
      <c r="D169" s="19"/>
      <c r="E169" s="19"/>
      <c r="F169" s="19"/>
      <c r="G169" s="19"/>
      <c r="H169" s="69"/>
      <c r="I169" s="19"/>
      <c r="J169" s="19"/>
      <c r="K169" s="19"/>
      <c r="L169" s="19"/>
      <c r="M169" s="19"/>
      <c r="N169" s="19"/>
      <c r="R169" s="19"/>
      <c r="S169" s="2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</row>
    <row r="170" spans="2:31" ht="26.25" customHeight="1">
      <c r="B170" s="19"/>
      <c r="C170" s="19"/>
      <c r="D170" s="19"/>
      <c r="E170" s="19"/>
      <c r="F170" s="19"/>
      <c r="G170" s="19"/>
      <c r="H170" s="69"/>
      <c r="I170" s="19"/>
      <c r="J170" s="19"/>
      <c r="K170" s="19"/>
      <c r="L170" s="19"/>
      <c r="M170" s="19"/>
      <c r="N170" s="19"/>
      <c r="R170" s="19"/>
      <c r="S170" s="2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</row>
    <row r="171" spans="2:31" ht="26.25" customHeight="1">
      <c r="B171" s="19"/>
      <c r="C171" s="19"/>
      <c r="D171" s="19"/>
      <c r="E171" s="19"/>
      <c r="F171" s="19"/>
      <c r="G171" s="19"/>
      <c r="H171" s="69"/>
      <c r="I171" s="19"/>
      <c r="J171" s="19"/>
      <c r="K171" s="19"/>
      <c r="L171" s="19"/>
      <c r="M171" s="19"/>
      <c r="N171" s="19"/>
      <c r="R171" s="19"/>
      <c r="S171" s="2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</row>
    <row r="172" spans="2:31" ht="26.25" customHeight="1">
      <c r="B172" s="19"/>
      <c r="C172" s="19"/>
      <c r="D172" s="19"/>
      <c r="E172" s="19"/>
      <c r="F172" s="19"/>
      <c r="G172" s="19"/>
      <c r="H172" s="69"/>
      <c r="I172" s="19"/>
      <c r="J172" s="19"/>
      <c r="K172" s="19"/>
      <c r="L172" s="19"/>
      <c r="M172" s="19"/>
      <c r="N172" s="19"/>
      <c r="R172" s="19"/>
      <c r="S172" s="2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</row>
    <row r="173" spans="2:31" ht="26.25" customHeight="1">
      <c r="B173" s="19"/>
      <c r="C173" s="19"/>
      <c r="D173" s="19"/>
      <c r="E173" s="19"/>
      <c r="F173" s="19"/>
      <c r="G173" s="19"/>
      <c r="H173" s="69"/>
      <c r="I173" s="19"/>
      <c r="J173" s="19"/>
      <c r="K173" s="19"/>
      <c r="L173" s="19"/>
      <c r="M173" s="19"/>
      <c r="N173" s="19"/>
      <c r="R173" s="19"/>
      <c r="S173" s="2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</row>
    <row r="174" spans="2:31" ht="26.25" customHeight="1">
      <c r="B174" s="19"/>
      <c r="C174" s="19"/>
      <c r="D174" s="19"/>
      <c r="E174" s="19"/>
      <c r="F174" s="19"/>
      <c r="G174" s="19"/>
      <c r="H174" s="69"/>
      <c r="I174" s="19"/>
      <c r="J174" s="19"/>
      <c r="K174" s="19"/>
      <c r="L174" s="19"/>
      <c r="M174" s="19"/>
      <c r="N174" s="19"/>
      <c r="R174" s="19"/>
      <c r="S174" s="2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</row>
    <row r="175" spans="2:31" ht="26.25" customHeight="1">
      <c r="B175" s="19"/>
      <c r="C175" s="19"/>
      <c r="D175" s="19"/>
      <c r="E175" s="19"/>
      <c r="F175" s="19"/>
      <c r="G175" s="19"/>
      <c r="H175" s="69"/>
      <c r="I175" s="19"/>
      <c r="J175" s="19"/>
      <c r="K175" s="19"/>
      <c r="L175" s="19"/>
      <c r="M175" s="19"/>
      <c r="N175" s="19"/>
      <c r="R175" s="19"/>
      <c r="S175" s="2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</row>
    <row r="176" spans="2:31" ht="26.25" customHeight="1">
      <c r="B176" s="19"/>
      <c r="C176" s="19"/>
      <c r="D176" s="19"/>
      <c r="E176" s="19"/>
      <c r="F176" s="19"/>
      <c r="G176" s="19"/>
      <c r="H176" s="69"/>
      <c r="I176" s="19"/>
      <c r="J176" s="19"/>
      <c r="K176" s="19"/>
      <c r="L176" s="19"/>
      <c r="M176" s="19"/>
      <c r="N176" s="19"/>
      <c r="R176" s="19"/>
      <c r="S176" s="2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</row>
    <row r="177" spans="2:31" ht="26.25" customHeight="1">
      <c r="B177" s="19"/>
      <c r="C177" s="19"/>
      <c r="D177" s="19"/>
      <c r="E177" s="19"/>
      <c r="F177" s="19"/>
      <c r="G177" s="19"/>
      <c r="H177" s="69"/>
      <c r="I177" s="19"/>
      <c r="J177" s="19"/>
      <c r="K177" s="19"/>
      <c r="L177" s="19"/>
      <c r="M177" s="19"/>
      <c r="N177" s="19"/>
      <c r="R177" s="19"/>
      <c r="S177" s="2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</row>
    <row r="178" spans="2:31" ht="26.25" customHeight="1">
      <c r="B178" s="19"/>
      <c r="C178" s="19"/>
      <c r="D178" s="19"/>
      <c r="E178" s="19"/>
      <c r="F178" s="19"/>
      <c r="G178" s="19"/>
      <c r="H178" s="69"/>
      <c r="I178" s="19"/>
      <c r="J178" s="19"/>
      <c r="K178" s="19"/>
      <c r="L178" s="19"/>
      <c r="M178" s="19"/>
      <c r="N178" s="19"/>
      <c r="R178" s="19"/>
      <c r="S178" s="2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</row>
    <row r="179" spans="2:31" ht="26.25" customHeight="1">
      <c r="B179" s="19"/>
      <c r="C179" s="19"/>
      <c r="D179" s="19"/>
      <c r="E179" s="19"/>
      <c r="F179" s="19"/>
      <c r="G179" s="19"/>
      <c r="H179" s="69"/>
      <c r="I179" s="19"/>
      <c r="J179" s="19"/>
      <c r="K179" s="19"/>
      <c r="L179" s="19"/>
      <c r="M179" s="19"/>
      <c r="N179" s="19"/>
      <c r="R179" s="19"/>
      <c r="S179" s="2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</row>
    <row r="180" spans="2:31" ht="26.25" customHeight="1">
      <c r="B180" s="19"/>
      <c r="C180" s="19"/>
      <c r="D180" s="19"/>
      <c r="E180" s="19"/>
      <c r="F180" s="19"/>
      <c r="G180" s="19"/>
      <c r="H180" s="69"/>
      <c r="I180" s="19"/>
      <c r="J180" s="19"/>
      <c r="K180" s="19"/>
      <c r="L180" s="19"/>
      <c r="M180" s="19"/>
      <c r="N180" s="19"/>
      <c r="R180" s="19"/>
      <c r="S180" s="2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</row>
    <row r="181" spans="2:31" ht="26.25" customHeight="1">
      <c r="B181" s="19"/>
      <c r="C181" s="19"/>
      <c r="D181" s="19"/>
      <c r="E181" s="19"/>
      <c r="F181" s="19"/>
      <c r="G181" s="19"/>
      <c r="H181" s="69"/>
      <c r="I181" s="19"/>
      <c r="J181" s="19"/>
      <c r="K181" s="19"/>
      <c r="L181" s="19"/>
      <c r="M181" s="19"/>
      <c r="N181" s="19"/>
      <c r="R181" s="19"/>
      <c r="S181" s="2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</row>
    <row r="182" spans="2:31" ht="26.25" customHeight="1">
      <c r="B182" s="19"/>
      <c r="C182" s="19"/>
      <c r="D182" s="19"/>
      <c r="E182" s="19"/>
      <c r="F182" s="19"/>
      <c r="G182" s="19"/>
      <c r="H182" s="69"/>
      <c r="I182" s="19"/>
      <c r="J182" s="19"/>
      <c r="K182" s="19"/>
      <c r="L182" s="19"/>
      <c r="M182" s="19"/>
      <c r="N182" s="19"/>
      <c r="R182" s="19"/>
      <c r="S182" s="2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</row>
    <row r="183" spans="2:31" ht="26.25" customHeight="1">
      <c r="B183" s="19"/>
      <c r="C183" s="19"/>
      <c r="D183" s="19"/>
      <c r="E183" s="19"/>
      <c r="F183" s="19"/>
      <c r="G183" s="19"/>
      <c r="H183" s="69"/>
      <c r="I183" s="19"/>
      <c r="J183" s="19"/>
      <c r="K183" s="19"/>
      <c r="L183" s="19"/>
      <c r="M183" s="19"/>
      <c r="N183" s="19"/>
      <c r="R183" s="19"/>
      <c r="S183" s="2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</row>
    <row r="184" spans="2:31" ht="26.25" customHeight="1">
      <c r="B184" s="19"/>
      <c r="C184" s="19"/>
      <c r="D184" s="19"/>
      <c r="E184" s="19"/>
      <c r="F184" s="19"/>
      <c r="G184" s="19"/>
      <c r="H184" s="69"/>
      <c r="I184" s="19"/>
      <c r="J184" s="19"/>
      <c r="K184" s="19"/>
      <c r="L184" s="19"/>
      <c r="M184" s="19"/>
      <c r="N184" s="19"/>
      <c r="R184" s="19"/>
      <c r="S184" s="2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</row>
    <row r="185" spans="2:31" ht="26.25" customHeight="1">
      <c r="B185" s="19"/>
      <c r="C185" s="19"/>
      <c r="D185" s="19"/>
      <c r="E185" s="19"/>
      <c r="F185" s="19"/>
      <c r="G185" s="19"/>
      <c r="H185" s="69"/>
      <c r="I185" s="19"/>
      <c r="J185" s="19"/>
      <c r="K185" s="19"/>
      <c r="L185" s="19"/>
      <c r="M185" s="19"/>
      <c r="N185" s="19"/>
      <c r="R185" s="19"/>
      <c r="S185" s="2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</row>
    <row r="186" spans="2:31" ht="26.25" customHeight="1">
      <c r="B186" s="19"/>
      <c r="C186" s="19"/>
      <c r="D186" s="19"/>
      <c r="E186" s="19"/>
      <c r="F186" s="19"/>
      <c r="G186" s="19"/>
      <c r="H186" s="69"/>
      <c r="I186" s="19"/>
      <c r="J186" s="19"/>
      <c r="K186" s="19"/>
      <c r="L186" s="19"/>
      <c r="M186" s="19"/>
      <c r="N186" s="19"/>
      <c r="R186" s="19"/>
      <c r="S186" s="2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</row>
    <row r="187" spans="2:31" ht="26.25" customHeight="1">
      <c r="B187" s="19"/>
      <c r="C187" s="19"/>
      <c r="D187" s="19"/>
      <c r="E187" s="19"/>
      <c r="F187" s="19"/>
      <c r="G187" s="19"/>
      <c r="H187" s="69"/>
      <c r="I187" s="19"/>
      <c r="J187" s="19"/>
      <c r="K187" s="19"/>
      <c r="L187" s="19"/>
      <c r="M187" s="19"/>
      <c r="N187" s="19"/>
      <c r="R187" s="19"/>
      <c r="S187" s="2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</row>
    <row r="188" spans="2:31" ht="26.25" customHeight="1">
      <c r="B188" s="19"/>
      <c r="C188" s="19"/>
      <c r="D188" s="19"/>
      <c r="E188" s="19"/>
      <c r="F188" s="19"/>
      <c r="G188" s="19"/>
      <c r="H188" s="69"/>
      <c r="I188" s="19"/>
      <c r="J188" s="19"/>
      <c r="K188" s="19"/>
      <c r="L188" s="19"/>
      <c r="M188" s="19"/>
      <c r="N188" s="19"/>
      <c r="R188" s="19"/>
      <c r="S188" s="2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</row>
    <row r="189" spans="2:31" ht="26.25" customHeight="1">
      <c r="B189" s="19"/>
      <c r="C189" s="19"/>
      <c r="D189" s="19"/>
      <c r="E189" s="19"/>
      <c r="F189" s="19"/>
      <c r="G189" s="19"/>
      <c r="H189" s="69"/>
      <c r="I189" s="19"/>
      <c r="J189" s="19"/>
      <c r="K189" s="19"/>
      <c r="L189" s="19"/>
      <c r="M189" s="19"/>
      <c r="N189" s="19"/>
      <c r="R189" s="19"/>
      <c r="S189" s="2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</row>
    <row r="190" spans="2:31" ht="26.25" customHeight="1">
      <c r="B190" s="19"/>
      <c r="C190" s="19"/>
      <c r="D190" s="19"/>
      <c r="E190" s="19"/>
      <c r="F190" s="19"/>
      <c r="G190" s="19"/>
      <c r="H190" s="69"/>
      <c r="I190" s="19"/>
      <c r="J190" s="19"/>
      <c r="K190" s="19"/>
      <c r="L190" s="19"/>
      <c r="M190" s="19"/>
      <c r="N190" s="19"/>
      <c r="R190" s="19"/>
      <c r="S190" s="2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</row>
    <row r="191" spans="2:31" ht="26.25" customHeight="1">
      <c r="B191" s="19"/>
      <c r="C191" s="19"/>
      <c r="D191" s="19"/>
      <c r="E191" s="19"/>
      <c r="F191" s="19"/>
      <c r="G191" s="19"/>
      <c r="H191" s="69"/>
      <c r="I191" s="19"/>
      <c r="J191" s="19"/>
      <c r="K191" s="19"/>
      <c r="L191" s="19"/>
      <c r="M191" s="19"/>
      <c r="N191" s="19"/>
      <c r="R191" s="19"/>
      <c r="S191" s="2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</row>
    <row r="192" spans="2:31" ht="26.25" customHeight="1">
      <c r="B192" s="19"/>
      <c r="C192" s="19"/>
      <c r="D192" s="19"/>
      <c r="E192" s="19"/>
      <c r="F192" s="19"/>
      <c r="G192" s="19"/>
      <c r="H192" s="69"/>
      <c r="I192" s="19"/>
      <c r="J192" s="19"/>
      <c r="K192" s="19"/>
      <c r="L192" s="19"/>
      <c r="M192" s="19"/>
      <c r="N192" s="19"/>
      <c r="R192" s="19"/>
      <c r="S192" s="2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</row>
    <row r="193" spans="2:31" ht="26.25" customHeight="1">
      <c r="B193" s="19"/>
      <c r="C193" s="19"/>
      <c r="D193" s="19"/>
      <c r="E193" s="19"/>
      <c r="F193" s="19"/>
      <c r="G193" s="19"/>
      <c r="H193" s="69"/>
      <c r="I193" s="19"/>
      <c r="J193" s="19"/>
      <c r="K193" s="19"/>
      <c r="L193" s="19"/>
      <c r="M193" s="19"/>
      <c r="N193" s="19"/>
      <c r="R193" s="19"/>
      <c r="S193" s="2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</row>
    <row r="194" spans="2:31" ht="26.25" customHeight="1">
      <c r="B194" s="19"/>
      <c r="C194" s="19"/>
      <c r="D194" s="19"/>
      <c r="E194" s="19"/>
      <c r="F194" s="19"/>
      <c r="G194" s="19"/>
      <c r="H194" s="69"/>
      <c r="I194" s="19"/>
      <c r="J194" s="19"/>
      <c r="K194" s="19"/>
      <c r="L194" s="19"/>
      <c r="M194" s="19"/>
      <c r="N194" s="19"/>
      <c r="R194" s="19"/>
      <c r="S194" s="2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</row>
    <row r="195" spans="2:31" ht="26.25" customHeight="1">
      <c r="B195" s="19"/>
      <c r="C195" s="19"/>
      <c r="D195" s="19"/>
      <c r="E195" s="19"/>
      <c r="F195" s="19"/>
      <c r="G195" s="19"/>
      <c r="H195" s="69"/>
      <c r="I195" s="19"/>
      <c r="J195" s="19"/>
      <c r="K195" s="19"/>
      <c r="L195" s="19"/>
      <c r="M195" s="19"/>
      <c r="N195" s="19"/>
      <c r="R195" s="19"/>
      <c r="S195" s="2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</row>
    <row r="196" spans="2:31" ht="26.25" customHeight="1">
      <c r="B196" s="19"/>
      <c r="C196" s="19"/>
      <c r="D196" s="19"/>
      <c r="E196" s="19"/>
      <c r="F196" s="19"/>
      <c r="G196" s="19"/>
      <c r="H196" s="69"/>
      <c r="I196" s="19"/>
      <c r="J196" s="19"/>
      <c r="K196" s="19"/>
      <c r="L196" s="19"/>
      <c r="M196" s="19"/>
      <c r="N196" s="19"/>
      <c r="R196" s="19"/>
      <c r="S196" s="2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</row>
    <row r="197" spans="2:31" ht="26.25" customHeight="1">
      <c r="B197" s="19"/>
      <c r="C197" s="19"/>
      <c r="D197" s="19"/>
      <c r="E197" s="19"/>
      <c r="F197" s="19"/>
      <c r="G197" s="19"/>
      <c r="H197" s="69"/>
      <c r="I197" s="19"/>
      <c r="J197" s="19"/>
      <c r="K197" s="19"/>
      <c r="L197" s="19"/>
      <c r="M197" s="19"/>
      <c r="N197" s="19"/>
      <c r="R197" s="19"/>
      <c r="S197" s="2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</row>
    <row r="198" spans="2:31" ht="26.25" customHeight="1">
      <c r="B198" s="19"/>
      <c r="C198" s="19"/>
      <c r="D198" s="19"/>
      <c r="E198" s="19"/>
      <c r="F198" s="19"/>
      <c r="G198" s="19"/>
      <c r="H198" s="69"/>
      <c r="I198" s="19"/>
      <c r="J198" s="19"/>
      <c r="K198" s="19"/>
      <c r="L198" s="19"/>
      <c r="M198" s="19"/>
      <c r="N198" s="19"/>
      <c r="R198" s="19"/>
      <c r="S198" s="2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</row>
    <row r="199" spans="2:31" ht="26.25" customHeight="1">
      <c r="B199" s="19"/>
      <c r="C199" s="19"/>
      <c r="D199" s="19"/>
      <c r="E199" s="19"/>
      <c r="F199" s="19"/>
      <c r="G199" s="19"/>
      <c r="H199" s="69"/>
      <c r="I199" s="19"/>
      <c r="J199" s="19"/>
      <c r="K199" s="19"/>
      <c r="L199" s="19"/>
      <c r="M199" s="19"/>
      <c r="N199" s="19"/>
      <c r="R199" s="19"/>
      <c r="S199" s="2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</row>
    <row r="200" spans="2:31" ht="26.25" customHeight="1">
      <c r="B200" s="19"/>
      <c r="C200" s="19"/>
      <c r="D200" s="19"/>
      <c r="E200" s="19"/>
      <c r="F200" s="19"/>
      <c r="G200" s="19"/>
      <c r="H200" s="69"/>
      <c r="I200" s="19"/>
      <c r="J200" s="19"/>
      <c r="K200" s="19"/>
      <c r="L200" s="19"/>
      <c r="M200" s="19"/>
      <c r="N200" s="19"/>
      <c r="R200" s="19"/>
      <c r="S200" s="2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</row>
    <row r="201" spans="2:31" ht="26.25" customHeight="1">
      <c r="B201" s="19"/>
      <c r="C201" s="19"/>
      <c r="D201" s="19"/>
      <c r="E201" s="19"/>
      <c r="F201" s="19"/>
      <c r="G201" s="19"/>
      <c r="H201" s="69"/>
      <c r="I201" s="19"/>
      <c r="J201" s="19"/>
      <c r="K201" s="19"/>
      <c r="L201" s="19"/>
      <c r="M201" s="19"/>
      <c r="N201" s="19"/>
      <c r="R201" s="19"/>
      <c r="S201" s="2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</row>
    <row r="202" spans="2:31" ht="26.25" customHeight="1">
      <c r="B202" s="19"/>
      <c r="C202" s="19"/>
      <c r="D202" s="19"/>
      <c r="E202" s="19"/>
      <c r="F202" s="19"/>
      <c r="G202" s="19"/>
      <c r="H202" s="69"/>
      <c r="I202" s="19"/>
      <c r="J202" s="19"/>
      <c r="K202" s="19"/>
      <c r="L202" s="19"/>
      <c r="M202" s="19"/>
      <c r="N202" s="19"/>
      <c r="R202" s="19"/>
      <c r="S202" s="2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</row>
    <row r="203" spans="2:31" ht="26.25" customHeight="1">
      <c r="B203" s="19"/>
      <c r="C203" s="19"/>
      <c r="D203" s="19"/>
      <c r="E203" s="19"/>
      <c r="F203" s="19"/>
      <c r="G203" s="19"/>
      <c r="H203" s="69"/>
      <c r="I203" s="19"/>
      <c r="J203" s="19"/>
      <c r="K203" s="19"/>
      <c r="L203" s="19"/>
      <c r="M203" s="19"/>
      <c r="N203" s="19"/>
      <c r="R203" s="19"/>
      <c r="S203" s="2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</row>
    <row r="204" spans="2:31" ht="26.25" customHeight="1">
      <c r="B204" s="19"/>
      <c r="C204" s="19"/>
      <c r="D204" s="19"/>
      <c r="E204" s="19"/>
      <c r="F204" s="19"/>
      <c r="G204" s="19"/>
      <c r="H204" s="69"/>
      <c r="I204" s="19"/>
      <c r="J204" s="19"/>
      <c r="K204" s="19"/>
      <c r="L204" s="19"/>
      <c r="M204" s="19"/>
      <c r="N204" s="19"/>
      <c r="R204" s="19"/>
      <c r="S204" s="2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</row>
    <row r="205" spans="2:31" ht="26.25" customHeight="1">
      <c r="B205" s="19"/>
      <c r="C205" s="19"/>
      <c r="D205" s="19"/>
      <c r="E205" s="19"/>
      <c r="F205" s="19"/>
      <c r="G205" s="19"/>
      <c r="H205" s="69"/>
      <c r="I205" s="19"/>
      <c r="J205" s="19"/>
      <c r="K205" s="19"/>
      <c r="L205" s="19"/>
      <c r="M205" s="19"/>
      <c r="N205" s="19"/>
      <c r="R205" s="19"/>
      <c r="S205" s="2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</row>
    <row r="206" spans="2:31" ht="26.25" customHeight="1">
      <c r="B206" s="19"/>
      <c r="C206" s="19"/>
      <c r="D206" s="19"/>
      <c r="E206" s="19"/>
      <c r="F206" s="19"/>
      <c r="G206" s="19"/>
      <c r="H206" s="69"/>
      <c r="I206" s="19"/>
      <c r="J206" s="19"/>
      <c r="K206" s="19"/>
      <c r="L206" s="19"/>
      <c r="M206" s="19"/>
      <c r="N206" s="19"/>
      <c r="R206" s="19"/>
      <c r="S206" s="2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</row>
    <row r="207" spans="2:31" ht="26.25" customHeight="1">
      <c r="B207" s="19"/>
      <c r="C207" s="19"/>
      <c r="D207" s="19"/>
      <c r="E207" s="19"/>
      <c r="F207" s="19"/>
      <c r="G207" s="19"/>
      <c r="H207" s="69"/>
      <c r="I207" s="19"/>
      <c r="J207" s="19"/>
      <c r="K207" s="19"/>
      <c r="L207" s="19"/>
      <c r="M207" s="19"/>
      <c r="N207" s="19"/>
      <c r="R207" s="19"/>
      <c r="S207" s="2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</row>
    <row r="208" spans="2:31" ht="26.25" customHeight="1">
      <c r="B208" s="19"/>
      <c r="C208" s="19"/>
      <c r="D208" s="19"/>
      <c r="E208" s="19"/>
      <c r="F208" s="19"/>
      <c r="G208" s="19"/>
      <c r="H208" s="69"/>
      <c r="I208" s="19"/>
      <c r="J208" s="19"/>
      <c r="K208" s="19"/>
      <c r="L208" s="19"/>
      <c r="M208" s="19"/>
      <c r="N208" s="19"/>
      <c r="R208" s="19"/>
      <c r="S208" s="2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</row>
    <row r="209" spans="2:31" ht="26.25" customHeight="1">
      <c r="B209" s="19"/>
      <c r="C209" s="19"/>
      <c r="D209" s="19"/>
      <c r="E209" s="19"/>
      <c r="F209" s="19"/>
      <c r="G209" s="19"/>
      <c r="H209" s="69"/>
      <c r="I209" s="19"/>
      <c r="J209" s="19"/>
      <c r="K209" s="19"/>
      <c r="L209" s="19"/>
      <c r="M209" s="19"/>
      <c r="N209" s="19"/>
      <c r="R209" s="19"/>
      <c r="S209" s="2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</row>
    <row r="210" spans="2:31" ht="26.25" customHeight="1">
      <c r="B210" s="19"/>
      <c r="C210" s="19"/>
      <c r="D210" s="19"/>
      <c r="E210" s="19"/>
      <c r="F210" s="19"/>
      <c r="G210" s="19"/>
      <c r="H210" s="69"/>
      <c r="I210" s="19"/>
      <c r="J210" s="19"/>
      <c r="K210" s="19"/>
      <c r="L210" s="19"/>
      <c r="M210" s="19"/>
      <c r="N210" s="19"/>
      <c r="R210" s="19"/>
      <c r="S210" s="2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</row>
    <row r="211" spans="2:31" ht="26.25" customHeight="1">
      <c r="B211" s="19"/>
      <c r="C211" s="19"/>
      <c r="D211" s="19"/>
      <c r="E211" s="19"/>
      <c r="F211" s="19"/>
      <c r="G211" s="19"/>
      <c r="H211" s="69"/>
      <c r="I211" s="19"/>
      <c r="J211" s="19"/>
      <c r="K211" s="19"/>
      <c r="L211" s="19"/>
      <c r="M211" s="19"/>
      <c r="N211" s="19"/>
      <c r="R211" s="19"/>
      <c r="S211" s="2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</row>
    <row r="212" spans="2:31" ht="26.25" customHeight="1">
      <c r="B212" s="19"/>
      <c r="C212" s="19"/>
      <c r="D212" s="19"/>
      <c r="E212" s="19"/>
      <c r="F212" s="19"/>
      <c r="G212" s="19"/>
      <c r="H212" s="69"/>
      <c r="I212" s="19"/>
      <c r="J212" s="19"/>
      <c r="K212" s="19"/>
      <c r="L212" s="19"/>
      <c r="M212" s="19"/>
      <c r="N212" s="19"/>
      <c r="R212" s="19"/>
      <c r="S212" s="2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</row>
    <row r="213" spans="2:31" ht="26.25" customHeight="1">
      <c r="B213" s="19"/>
      <c r="C213" s="19"/>
      <c r="D213" s="19"/>
      <c r="E213" s="19"/>
      <c r="F213" s="19"/>
      <c r="G213" s="19"/>
      <c r="H213" s="69"/>
      <c r="I213" s="19"/>
      <c r="J213" s="19"/>
      <c r="K213" s="19"/>
      <c r="L213" s="19"/>
      <c r="M213" s="19"/>
      <c r="N213" s="19"/>
      <c r="R213" s="19"/>
      <c r="S213" s="2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</row>
    <row r="214" spans="2:31" ht="26.25" customHeight="1">
      <c r="B214" s="19"/>
      <c r="C214" s="19"/>
      <c r="D214" s="19"/>
      <c r="E214" s="19"/>
      <c r="F214" s="19"/>
      <c r="G214" s="19"/>
      <c r="H214" s="69"/>
      <c r="I214" s="19"/>
      <c r="J214" s="19"/>
      <c r="K214" s="19"/>
      <c r="L214" s="19"/>
      <c r="M214" s="19"/>
      <c r="N214" s="19"/>
      <c r="R214" s="19"/>
      <c r="S214" s="2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</row>
    <row r="215" spans="2:31" ht="26.25" customHeight="1">
      <c r="B215" s="19"/>
      <c r="C215" s="19"/>
      <c r="D215" s="19"/>
      <c r="E215" s="19"/>
      <c r="F215" s="19"/>
      <c r="G215" s="19"/>
      <c r="H215" s="69"/>
      <c r="I215" s="19"/>
      <c r="J215" s="19"/>
      <c r="K215" s="19"/>
      <c r="L215" s="19"/>
      <c r="M215" s="19"/>
      <c r="N215" s="19"/>
      <c r="R215" s="19"/>
      <c r="S215" s="2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</row>
    <row r="216" spans="2:31" ht="26.25" customHeight="1">
      <c r="B216" s="19"/>
      <c r="C216" s="19"/>
      <c r="D216" s="19"/>
      <c r="E216" s="19"/>
      <c r="F216" s="19"/>
      <c r="G216" s="19"/>
      <c r="H216" s="69"/>
      <c r="I216" s="19"/>
      <c r="J216" s="19"/>
      <c r="K216" s="19"/>
      <c r="L216" s="19"/>
      <c r="M216" s="19"/>
      <c r="N216" s="19"/>
      <c r="R216" s="19"/>
      <c r="S216" s="2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</row>
    <row r="217" spans="2:31" ht="26.25" customHeight="1">
      <c r="B217" s="19"/>
      <c r="C217" s="19"/>
      <c r="D217" s="19"/>
      <c r="E217" s="19"/>
      <c r="F217" s="19"/>
      <c r="G217" s="19"/>
      <c r="H217" s="69"/>
      <c r="I217" s="19"/>
      <c r="J217" s="19"/>
      <c r="K217" s="19"/>
      <c r="L217" s="19"/>
      <c r="M217" s="19"/>
      <c r="N217" s="19"/>
      <c r="R217" s="19"/>
      <c r="S217" s="2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</row>
    <row r="218" spans="2:31" ht="26.25" customHeight="1">
      <c r="B218" s="19"/>
      <c r="C218" s="19"/>
      <c r="D218" s="19"/>
      <c r="E218" s="19"/>
      <c r="F218" s="19"/>
      <c r="G218" s="19"/>
      <c r="H218" s="69"/>
      <c r="I218" s="19"/>
      <c r="J218" s="19"/>
      <c r="K218" s="19"/>
      <c r="L218" s="19"/>
      <c r="M218" s="19"/>
      <c r="N218" s="19"/>
      <c r="R218" s="19"/>
      <c r="S218" s="2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</row>
    <row r="219" spans="2:31" ht="26.25" customHeight="1">
      <c r="B219" s="19"/>
      <c r="C219" s="19"/>
      <c r="D219" s="19"/>
      <c r="E219" s="19"/>
      <c r="F219" s="19"/>
      <c r="G219" s="19"/>
      <c r="H219" s="69"/>
      <c r="I219" s="19"/>
      <c r="J219" s="19"/>
      <c r="K219" s="19"/>
      <c r="L219" s="19"/>
      <c r="M219" s="19"/>
      <c r="N219" s="19"/>
      <c r="R219" s="19"/>
      <c r="S219" s="2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</row>
    <row r="220" spans="2:31" ht="26.25" customHeight="1">
      <c r="B220" s="19"/>
      <c r="C220" s="19"/>
      <c r="D220" s="19"/>
      <c r="E220" s="19"/>
      <c r="F220" s="19"/>
      <c r="G220" s="19"/>
      <c r="H220" s="69"/>
      <c r="I220" s="19"/>
      <c r="J220" s="19"/>
      <c r="K220" s="19"/>
      <c r="L220" s="19"/>
      <c r="M220" s="19"/>
      <c r="N220" s="19"/>
      <c r="R220" s="19"/>
      <c r="S220" s="2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</row>
    <row r="221" spans="2:31" ht="26.25" customHeight="1">
      <c r="B221" s="19"/>
      <c r="C221" s="19"/>
      <c r="D221" s="19"/>
      <c r="E221" s="19"/>
      <c r="F221" s="19"/>
      <c r="G221" s="19"/>
      <c r="H221" s="69"/>
      <c r="I221" s="19"/>
      <c r="J221" s="19"/>
      <c r="K221" s="19"/>
      <c r="L221" s="19"/>
      <c r="M221" s="19"/>
      <c r="N221" s="19"/>
      <c r="R221" s="19"/>
      <c r="S221" s="2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</row>
    <row r="222" spans="2:31" ht="26.25" customHeight="1">
      <c r="B222" s="19"/>
      <c r="C222" s="19"/>
      <c r="D222" s="19"/>
      <c r="E222" s="19"/>
      <c r="F222" s="19"/>
      <c r="G222" s="19"/>
      <c r="H222" s="69"/>
      <c r="I222" s="19"/>
      <c r="J222" s="19"/>
      <c r="K222" s="19"/>
      <c r="L222" s="19"/>
      <c r="M222" s="19"/>
      <c r="N222" s="19"/>
      <c r="R222" s="19"/>
      <c r="S222" s="2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</row>
    <row r="223" spans="2:31" ht="26.25" customHeight="1">
      <c r="B223" s="19"/>
      <c r="C223" s="19"/>
      <c r="D223" s="19"/>
      <c r="E223" s="19"/>
      <c r="F223" s="19"/>
      <c r="G223" s="19"/>
      <c r="H223" s="69"/>
      <c r="I223" s="19"/>
      <c r="J223" s="19"/>
      <c r="K223" s="19"/>
      <c r="L223" s="19"/>
      <c r="M223" s="19"/>
      <c r="N223" s="19"/>
      <c r="R223" s="19"/>
      <c r="S223" s="2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</row>
    <row r="224" spans="2:31" ht="26.25" customHeight="1">
      <c r="B224" s="19"/>
      <c r="C224" s="19"/>
      <c r="D224" s="19"/>
      <c r="E224" s="19"/>
      <c r="F224" s="19"/>
      <c r="G224" s="19"/>
      <c r="H224" s="69"/>
      <c r="I224" s="19"/>
      <c r="J224" s="19"/>
      <c r="K224" s="19"/>
      <c r="L224" s="19"/>
      <c r="M224" s="19"/>
      <c r="N224" s="19"/>
      <c r="R224" s="19"/>
      <c r="S224" s="2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</row>
    <row r="225" spans="2:31" ht="26.25" customHeight="1">
      <c r="B225" s="19"/>
      <c r="C225" s="19"/>
      <c r="D225" s="19"/>
      <c r="E225" s="19"/>
      <c r="F225" s="19"/>
      <c r="G225" s="19"/>
      <c r="H225" s="69"/>
      <c r="I225" s="19"/>
      <c r="J225" s="19"/>
      <c r="K225" s="19"/>
      <c r="L225" s="19"/>
      <c r="M225" s="19"/>
      <c r="N225" s="19"/>
      <c r="R225" s="19"/>
      <c r="S225" s="2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</row>
    <row r="226" spans="2:31" ht="26.25" customHeight="1">
      <c r="B226" s="19"/>
      <c r="C226" s="19"/>
      <c r="D226" s="19"/>
      <c r="E226" s="25"/>
      <c r="F226" s="25"/>
      <c r="G226" s="27"/>
      <c r="H226" s="28"/>
      <c r="I226" s="28"/>
      <c r="J226" s="28"/>
      <c r="K226" s="27"/>
      <c r="L226" s="27"/>
      <c r="M226" s="28"/>
      <c r="N226" s="27"/>
      <c r="O226" s="15"/>
      <c r="P226" s="15"/>
      <c r="R226" s="19"/>
      <c r="S226" s="2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</row>
    <row r="227" spans="2:31" ht="26.25" customHeight="1">
      <c r="B227" s="19"/>
      <c r="C227" s="19"/>
      <c r="D227" s="19"/>
      <c r="E227" s="25"/>
      <c r="F227" s="25"/>
      <c r="G227" s="27"/>
      <c r="H227" s="28"/>
      <c r="I227" s="28"/>
      <c r="J227" s="28"/>
      <c r="K227" s="27"/>
      <c r="L227" s="27"/>
      <c r="M227" s="28"/>
      <c r="N227" s="27"/>
      <c r="O227" s="15"/>
      <c r="P227" s="15"/>
      <c r="R227" s="19"/>
      <c r="S227" s="2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</row>
    <row r="228" spans="2:31" ht="26.25" customHeight="1">
      <c r="B228" s="19"/>
      <c r="C228" s="19"/>
      <c r="D228" s="19"/>
      <c r="E228" s="25"/>
      <c r="F228" s="25"/>
      <c r="G228" s="27"/>
      <c r="H228" s="28"/>
      <c r="I228" s="28"/>
      <c r="J228" s="28"/>
      <c r="K228" s="27"/>
      <c r="L228" s="27"/>
      <c r="M228" s="28"/>
      <c r="N228" s="27"/>
      <c r="O228" s="15"/>
      <c r="P228" s="15"/>
      <c r="R228" s="19"/>
      <c r="S228" s="2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</row>
    <row r="229" spans="2:26" ht="26.25" customHeight="1">
      <c r="B229" s="19"/>
      <c r="C229" s="19"/>
      <c r="D229" s="19"/>
      <c r="E229" s="41"/>
      <c r="F229" s="19"/>
      <c r="G229" s="19"/>
      <c r="H229" s="69"/>
      <c r="I229" s="19"/>
      <c r="J229" s="19"/>
      <c r="K229" s="19"/>
      <c r="L229" s="19"/>
      <c r="M229" s="19"/>
      <c r="N229" s="19"/>
      <c r="O229" s="19"/>
      <c r="P229" s="19"/>
      <c r="S229" s="27"/>
      <c r="T229" s="28"/>
      <c r="U229" s="28"/>
      <c r="V229" s="28"/>
      <c r="W229" s="27"/>
      <c r="X229" s="27"/>
      <c r="Y229" s="28"/>
      <c r="Z229" s="27"/>
    </row>
    <row r="230" spans="2:26" ht="26.25" customHeight="1">
      <c r="B230" s="19"/>
      <c r="C230" s="19"/>
      <c r="D230" s="19"/>
      <c r="E230" s="41"/>
      <c r="F230" s="19"/>
      <c r="G230" s="19"/>
      <c r="H230" s="69"/>
      <c r="I230" s="19"/>
      <c r="J230" s="19"/>
      <c r="K230" s="19"/>
      <c r="L230" s="19"/>
      <c r="M230" s="19"/>
      <c r="N230" s="19"/>
      <c r="O230" s="19"/>
      <c r="P230" s="19"/>
      <c r="S230" s="27"/>
      <c r="T230" s="28"/>
      <c r="U230" s="28"/>
      <c r="V230" s="28"/>
      <c r="W230" s="27"/>
      <c r="X230" s="27"/>
      <c r="Y230" s="28"/>
      <c r="Z230" s="27"/>
    </row>
  </sheetData>
  <sheetProtection/>
  <mergeCells count="76">
    <mergeCell ref="B38:O38"/>
    <mergeCell ref="H2:J2"/>
    <mergeCell ref="H3:J3"/>
    <mergeCell ref="H4:J9"/>
    <mergeCell ref="F4:G4"/>
    <mergeCell ref="F5:G5"/>
    <mergeCell ref="F6:G9"/>
    <mergeCell ref="K6:L6"/>
    <mergeCell ref="K7:L7"/>
    <mergeCell ref="K8:L9"/>
    <mergeCell ref="F41:G41"/>
    <mergeCell ref="B11:O11"/>
    <mergeCell ref="H12:H13"/>
    <mergeCell ref="I12:I13"/>
    <mergeCell ref="L12:L13"/>
    <mergeCell ref="M12:M13"/>
    <mergeCell ref="E12:E13"/>
    <mergeCell ref="B12:B13"/>
    <mergeCell ref="C12:D13"/>
    <mergeCell ref="F61:G61"/>
    <mergeCell ref="F62:G62"/>
    <mergeCell ref="F63:G63"/>
    <mergeCell ref="F106:G106"/>
    <mergeCell ref="G67:G68"/>
    <mergeCell ref="E40:J40"/>
    <mergeCell ref="E43:J43"/>
    <mergeCell ref="F44:G44"/>
    <mergeCell ref="F132:G132"/>
    <mergeCell ref="J67:J68"/>
    <mergeCell ref="H67:H68"/>
    <mergeCell ref="I67:I68"/>
    <mergeCell ref="E67:E68"/>
    <mergeCell ref="F84:G84"/>
    <mergeCell ref="F83:G83"/>
    <mergeCell ref="F107:G107"/>
    <mergeCell ref="F108:G108"/>
    <mergeCell ref="I112:I113"/>
    <mergeCell ref="D128:L128"/>
    <mergeCell ref="F82:G82"/>
    <mergeCell ref="D88:D89"/>
    <mergeCell ref="F130:G130"/>
    <mergeCell ref="F131:G131"/>
    <mergeCell ref="D59:L59"/>
    <mergeCell ref="D80:L80"/>
    <mergeCell ref="F67:F68"/>
    <mergeCell ref="E88:E89"/>
    <mergeCell ref="F88:F89"/>
    <mergeCell ref="D66:L66"/>
    <mergeCell ref="G88:G89"/>
    <mergeCell ref="D46:L46"/>
    <mergeCell ref="D47:D48"/>
    <mergeCell ref="F47:F48"/>
    <mergeCell ref="G47:G48"/>
    <mergeCell ref="H47:H48"/>
    <mergeCell ref="I47:I48"/>
    <mergeCell ref="E47:E48"/>
    <mergeCell ref="J47:J48"/>
    <mergeCell ref="H88:H89"/>
    <mergeCell ref="D112:D113"/>
    <mergeCell ref="E112:E113"/>
    <mergeCell ref="N12:N13"/>
    <mergeCell ref="O12:O13"/>
    <mergeCell ref="J12:J13"/>
    <mergeCell ref="K12:K13"/>
    <mergeCell ref="F12:F13"/>
    <mergeCell ref="G12:G13"/>
    <mergeCell ref="J112:J113"/>
    <mergeCell ref="D67:D68"/>
    <mergeCell ref="I88:I89"/>
    <mergeCell ref="J88:J89"/>
    <mergeCell ref="F112:F113"/>
    <mergeCell ref="D104:L104"/>
    <mergeCell ref="D111:L111"/>
    <mergeCell ref="D87:L87"/>
    <mergeCell ref="G112:G113"/>
    <mergeCell ref="H112:H113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P165"/>
  <sheetViews>
    <sheetView zoomScale="140" zoomScaleNormal="140" zoomScalePageLayoutView="0" workbookViewId="0" topLeftCell="A16">
      <selection activeCell="G25" sqref="G25"/>
    </sheetView>
  </sheetViews>
  <sheetFormatPr defaultColWidth="11.421875" defaultRowHeight="12.75"/>
  <cols>
    <col min="1" max="1" width="2.57421875" style="64" customWidth="1"/>
    <col min="2" max="2" width="6.7109375" style="64" bestFit="1" customWidth="1"/>
    <col min="3" max="3" width="30.421875" style="1" bestFit="1" customWidth="1"/>
    <col min="4" max="9" width="12.140625" style="64" bestFit="1" customWidth="1"/>
    <col min="10" max="10" width="8.7109375" style="64" bestFit="1" customWidth="1"/>
    <col min="11" max="11" width="10.421875" style="64" customWidth="1"/>
    <col min="12" max="12" width="10.7109375" style="64" bestFit="1" customWidth="1"/>
    <col min="13" max="13" width="1.8515625" style="68" customWidth="1"/>
    <col min="14" max="14" width="2.00390625" style="64" customWidth="1"/>
    <col min="15" max="15" width="2.57421875" style="64" bestFit="1" customWidth="1"/>
    <col min="16" max="16" width="2.421875" style="64" bestFit="1" customWidth="1"/>
    <col min="17" max="17" width="2.140625" style="64" bestFit="1" customWidth="1"/>
    <col min="18" max="19" width="2.57421875" style="64" bestFit="1" customWidth="1"/>
    <col min="20" max="23" width="2.140625" style="64" bestFit="1" customWidth="1"/>
    <col min="24" max="24" width="2.421875" style="64" bestFit="1" customWidth="1"/>
    <col min="25" max="25" width="2.140625" style="64" bestFit="1" customWidth="1"/>
    <col min="26" max="27" width="2.57421875" style="64" bestFit="1" customWidth="1"/>
    <col min="28" max="32" width="2.140625" style="64" bestFit="1" customWidth="1"/>
    <col min="33" max="34" width="2.57421875" style="64" bestFit="1" customWidth="1"/>
    <col min="35" max="38" width="2.140625" style="64" bestFit="1" customWidth="1"/>
    <col min="39" max="40" width="2.57421875" style="64" bestFit="1" customWidth="1"/>
    <col min="41" max="44" width="2.140625" style="64" bestFit="1" customWidth="1"/>
    <col min="45" max="45" width="2.57421875" style="64" bestFit="1" customWidth="1"/>
    <col min="46" max="49" width="2.140625" style="64" bestFit="1" customWidth="1"/>
    <col min="50" max="50" width="1.57421875" style="64" bestFit="1" customWidth="1"/>
    <col min="51" max="53" width="2.140625" style="64" bestFit="1" customWidth="1"/>
    <col min="54" max="54" width="2.00390625" style="64" bestFit="1" customWidth="1"/>
    <col min="55" max="55" width="2.140625" style="64" bestFit="1" customWidth="1"/>
    <col min="56" max="56" width="11.421875" style="64" customWidth="1"/>
    <col min="57" max="57" width="4.140625" style="64" bestFit="1" customWidth="1"/>
    <col min="58" max="58" width="4.57421875" style="64" bestFit="1" customWidth="1"/>
    <col min="59" max="61" width="4.140625" style="64" bestFit="1" customWidth="1"/>
    <col min="62" max="62" width="5.421875" style="64" bestFit="1" customWidth="1"/>
    <col min="63" max="16384" width="11.421875" style="64" customWidth="1"/>
  </cols>
  <sheetData>
    <row r="1" spans="1:33" ht="13.5" thickBot="1">
      <c r="A1" s="69"/>
      <c r="B1" s="69"/>
      <c r="C1" s="70"/>
      <c r="D1" s="69"/>
      <c r="E1" s="69"/>
      <c r="F1" s="69"/>
      <c r="G1" s="69"/>
      <c r="H1" s="69"/>
      <c r="I1" s="69"/>
      <c r="J1" s="69"/>
      <c r="K1" s="69"/>
      <c r="L1" s="69"/>
      <c r="M1" s="71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</row>
    <row r="2" spans="2:51" s="63" customFormat="1" ht="33" customHeight="1" thickBot="1">
      <c r="B2" s="216" t="s">
        <v>76</v>
      </c>
      <c r="C2" s="217"/>
      <c r="D2" s="217"/>
      <c r="E2" s="217"/>
      <c r="F2" s="217"/>
      <c r="G2" s="217"/>
      <c r="H2" s="217"/>
      <c r="I2" s="217"/>
      <c r="J2" s="217"/>
      <c r="K2" s="217"/>
      <c r="L2" s="218"/>
      <c r="M2" s="71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</row>
    <row r="3" spans="1:94" ht="26.25" thickBot="1">
      <c r="A3" s="69"/>
      <c r="B3" s="76" t="s">
        <v>0</v>
      </c>
      <c r="C3" s="77" t="s">
        <v>1</v>
      </c>
      <c r="D3" s="79">
        <v>42090</v>
      </c>
      <c r="E3" s="79">
        <v>42150</v>
      </c>
      <c r="F3" s="79">
        <v>42321</v>
      </c>
      <c r="G3" s="79">
        <v>42349</v>
      </c>
      <c r="H3" s="79"/>
      <c r="I3" s="79"/>
      <c r="J3" s="82" t="s">
        <v>3</v>
      </c>
      <c r="K3" s="83" t="s">
        <v>2</v>
      </c>
      <c r="L3" s="84" t="s">
        <v>71</v>
      </c>
      <c r="M3" s="71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BK3" s="62" t="s">
        <v>68</v>
      </c>
      <c r="BL3" s="62" t="s">
        <v>63</v>
      </c>
      <c r="BM3" s="61" t="s">
        <v>64</v>
      </c>
      <c r="BN3" s="61" t="s">
        <v>65</v>
      </c>
      <c r="BO3" s="61" t="s">
        <v>66</v>
      </c>
      <c r="BP3" s="61" t="s">
        <v>67</v>
      </c>
      <c r="BQ3" s="61"/>
      <c r="BR3" s="62" t="s">
        <v>63</v>
      </c>
      <c r="BS3" s="61" t="s">
        <v>64</v>
      </c>
      <c r="BT3" s="61" t="s">
        <v>65</v>
      </c>
      <c r="BU3" s="61" t="s">
        <v>66</v>
      </c>
      <c r="BV3" s="61" t="s">
        <v>67</v>
      </c>
      <c r="BW3" s="61"/>
      <c r="BX3" s="61" t="s">
        <v>64</v>
      </c>
      <c r="BY3" s="61" t="s">
        <v>65</v>
      </c>
      <c r="BZ3" s="61" t="s">
        <v>66</v>
      </c>
      <c r="CA3" s="61" t="s">
        <v>67</v>
      </c>
      <c r="CB3" s="61"/>
      <c r="CC3" s="61" t="s">
        <v>65</v>
      </c>
      <c r="CD3" s="61" t="s">
        <v>66</v>
      </c>
      <c r="CE3" s="61" t="s">
        <v>67</v>
      </c>
      <c r="CF3" s="61"/>
      <c r="CG3" s="61" t="s">
        <v>66</v>
      </c>
      <c r="CH3" s="61" t="s">
        <v>67</v>
      </c>
      <c r="CI3" s="61"/>
      <c r="CJ3" s="65"/>
      <c r="CK3" s="65"/>
      <c r="CL3" s="65"/>
      <c r="CM3" s="65"/>
      <c r="CN3" s="65"/>
      <c r="CO3" s="65"/>
      <c r="CP3" s="65"/>
    </row>
    <row r="4" spans="1:94" ht="18">
      <c r="A4" s="69"/>
      <c r="B4" s="85">
        <v>1</v>
      </c>
      <c r="C4" s="86" t="s">
        <v>36</v>
      </c>
      <c r="D4" s="87">
        <v>18</v>
      </c>
      <c r="E4" s="88">
        <v>30</v>
      </c>
      <c r="F4" s="88">
        <v>27</v>
      </c>
      <c r="G4" s="149">
        <v>30</v>
      </c>
      <c r="H4" s="88"/>
      <c r="I4" s="88"/>
      <c r="J4" s="89">
        <f aca="true" t="shared" si="0" ref="J4:J35">SUM(D4:I4)</f>
        <v>105</v>
      </c>
      <c r="K4" s="90">
        <f aca="true" t="shared" si="1" ref="K4:K35">AVERAGE(D4:I4)</f>
        <v>26.25</v>
      </c>
      <c r="L4" s="91">
        <f aca="true" t="shared" si="2" ref="L4:L35">IF(BQ4=5,D4,IF(BW4=4,E4,IF(CB4=3,F4,IF(CF4=2,G4,IF(CI4=1,H4,I4)))))</f>
        <v>0</v>
      </c>
      <c r="M4" s="71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BK4" s="61"/>
      <c r="BL4" s="61">
        <f>IF(D4&lt;=E4,1,0)</f>
        <v>1</v>
      </c>
      <c r="BM4" s="61">
        <f>IF(D4&lt;=F4,1,0)</f>
        <v>1</v>
      </c>
      <c r="BN4" s="61">
        <f>IF(D4&lt;=G4,1,0)</f>
        <v>1</v>
      </c>
      <c r="BO4" s="61">
        <f>IF(D4&lt;=H4,1,0)</f>
        <v>0</v>
      </c>
      <c r="BP4" s="61">
        <f>IF(D4&lt;=I4,1,0)</f>
        <v>0</v>
      </c>
      <c r="BQ4" s="61">
        <f>SUM(BL4:BP4)</f>
        <v>3</v>
      </c>
      <c r="BR4" s="61"/>
      <c r="BS4" s="61">
        <f>IF(E4&lt;=F4,1,0)</f>
        <v>0</v>
      </c>
      <c r="BT4" s="61">
        <f>IF(E4&lt;=G4,1,0)</f>
        <v>1</v>
      </c>
      <c r="BU4" s="61">
        <f>IF(E4&lt;=H4,1,0)</f>
        <v>0</v>
      </c>
      <c r="BV4" s="61">
        <f>IF(E4&lt;=I4,1,0)</f>
        <v>0</v>
      </c>
      <c r="BW4" s="61">
        <f>SUM(BS4:BV4)</f>
        <v>1</v>
      </c>
      <c r="BX4" s="61"/>
      <c r="BY4" s="61">
        <f>IF(F4&lt;=G4,1,0)</f>
        <v>1</v>
      </c>
      <c r="BZ4" s="61">
        <f>IF(F4&lt;=H4,1,0)</f>
        <v>0</v>
      </c>
      <c r="CA4" s="61">
        <f>IF(F4&lt;=I4,1,0)</f>
        <v>0</v>
      </c>
      <c r="CB4" s="61">
        <f>SUM(BY4:CA4)</f>
        <v>1</v>
      </c>
      <c r="CC4" s="61"/>
      <c r="CD4" s="61">
        <f>IF(G4&lt;=H4,1,0)</f>
        <v>0</v>
      </c>
      <c r="CE4" s="61">
        <f>IF(G4&lt;=I4,1,0)</f>
        <v>0</v>
      </c>
      <c r="CF4" s="61">
        <f>SUM(CD4:CE4)</f>
        <v>0</v>
      </c>
      <c r="CG4" s="61"/>
      <c r="CH4" s="61">
        <f>IF(H4&lt;=I4,1,0)</f>
        <v>1</v>
      </c>
      <c r="CI4" s="61">
        <f>SUM(CH4:CH4)</f>
        <v>1</v>
      </c>
      <c r="CJ4" s="65"/>
      <c r="CK4" s="51" t="s">
        <v>31</v>
      </c>
      <c r="CL4" s="66">
        <f>SUM('SA 2015 PLP'!Q14-'SA 2015 PLP'!B14)</f>
        <v>0</v>
      </c>
      <c r="CM4" s="56" t="s">
        <v>25</v>
      </c>
      <c r="CN4" s="53" t="s">
        <v>32</v>
      </c>
      <c r="CO4" s="54" t="s">
        <v>33</v>
      </c>
      <c r="CP4" s="67" t="s">
        <v>34</v>
      </c>
    </row>
    <row r="5" spans="1:94" ht="18">
      <c r="A5" s="69"/>
      <c r="B5" s="78">
        <v>2</v>
      </c>
      <c r="C5" s="4" t="s">
        <v>48</v>
      </c>
      <c r="D5" s="73">
        <v>22</v>
      </c>
      <c r="E5" s="50">
        <v>19</v>
      </c>
      <c r="F5" s="50">
        <v>16</v>
      </c>
      <c r="G5" s="148">
        <v>18</v>
      </c>
      <c r="H5" s="50"/>
      <c r="I5" s="50"/>
      <c r="J5" s="81">
        <f t="shared" si="0"/>
        <v>75</v>
      </c>
      <c r="K5" s="80">
        <f t="shared" si="1"/>
        <v>18.75</v>
      </c>
      <c r="L5" s="91">
        <f t="shared" si="2"/>
        <v>0</v>
      </c>
      <c r="M5" s="71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BK5" s="61"/>
      <c r="BL5" s="61">
        <f aca="true" t="shared" si="3" ref="BL5:BL53">IF(D5&lt;=E5,1,0)</f>
        <v>0</v>
      </c>
      <c r="BM5" s="61">
        <f aca="true" t="shared" si="4" ref="BM5:BM53">IF(D5&lt;=F5,1,0)</f>
        <v>0</v>
      </c>
      <c r="BN5" s="61">
        <f aca="true" t="shared" si="5" ref="BN5:BN53">IF(D5&lt;=G5,1,0)</f>
        <v>0</v>
      </c>
      <c r="BO5" s="61">
        <f aca="true" t="shared" si="6" ref="BO5:BO53">IF(D5&lt;=H5,1,0)</f>
        <v>0</v>
      </c>
      <c r="BP5" s="61">
        <f aca="true" t="shared" si="7" ref="BP5:BP53">IF(D5&lt;=I5,1,0)</f>
        <v>0</v>
      </c>
      <c r="BQ5" s="61">
        <f aca="true" t="shared" si="8" ref="BQ5:BQ53">SUM(BL5:BP5)</f>
        <v>0</v>
      </c>
      <c r="BR5" s="61"/>
      <c r="BS5" s="61">
        <f aca="true" t="shared" si="9" ref="BS5:BS53">IF(E5&lt;=F5,1,0)</f>
        <v>0</v>
      </c>
      <c r="BT5" s="61">
        <f aca="true" t="shared" si="10" ref="BT5:BT53">IF(E5&lt;=G5,1,0)</f>
        <v>0</v>
      </c>
      <c r="BU5" s="61">
        <f aca="true" t="shared" si="11" ref="BU5:BU53">IF(E5&lt;=H5,1,0)</f>
        <v>0</v>
      </c>
      <c r="BV5" s="61">
        <f aca="true" t="shared" si="12" ref="BV5:BV53">IF(E5&lt;=I5,1,0)</f>
        <v>0</v>
      </c>
      <c r="BW5" s="61">
        <f aca="true" t="shared" si="13" ref="BW5:BW53">SUM(BS5:BV5)</f>
        <v>0</v>
      </c>
      <c r="BX5" s="61"/>
      <c r="BY5" s="61">
        <f aca="true" t="shared" si="14" ref="BY5:BY53">IF(F5&lt;=G5,1,0)</f>
        <v>1</v>
      </c>
      <c r="BZ5" s="61">
        <f aca="true" t="shared" si="15" ref="BZ5:BZ53">IF(F5&lt;=H5,1,0)</f>
        <v>0</v>
      </c>
      <c r="CA5" s="61">
        <f aca="true" t="shared" si="16" ref="CA5:CA53">IF(F5&lt;=I5,1,0)</f>
        <v>0</v>
      </c>
      <c r="CB5" s="61">
        <f aca="true" t="shared" si="17" ref="CB5:CB53">SUM(BY5:CA5)</f>
        <v>1</v>
      </c>
      <c r="CC5" s="61"/>
      <c r="CD5" s="61">
        <f aca="true" t="shared" si="18" ref="CD5:CD53">IF(G5&lt;=H5,1,0)</f>
        <v>0</v>
      </c>
      <c r="CE5" s="61">
        <f aca="true" t="shared" si="19" ref="CE5:CE53">IF(G5&lt;=I5,1,0)</f>
        <v>0</v>
      </c>
      <c r="CF5" s="61">
        <f aca="true" t="shared" si="20" ref="CF5:CF53">SUM(CD5:CE5)</f>
        <v>0</v>
      </c>
      <c r="CG5" s="61"/>
      <c r="CH5" s="61">
        <f aca="true" t="shared" si="21" ref="CH5:CH53">IF(H5&lt;=I5,1,0)</f>
        <v>1</v>
      </c>
      <c r="CI5" s="61">
        <f aca="true" t="shared" si="22" ref="CI5:CI53">SUM(CH5:CH5)</f>
        <v>1</v>
      </c>
      <c r="CJ5" s="65"/>
      <c r="CK5" s="51" t="s">
        <v>31</v>
      </c>
      <c r="CL5" s="66">
        <f>SUM('SA 2015 PLP'!Q15-'SA 2015 PLP'!B15)</f>
        <v>4</v>
      </c>
      <c r="CM5" s="56" t="s">
        <v>25</v>
      </c>
      <c r="CN5" s="53" t="s">
        <v>32</v>
      </c>
      <c r="CO5" s="54" t="s">
        <v>33</v>
      </c>
      <c r="CP5" s="67" t="s">
        <v>34</v>
      </c>
    </row>
    <row r="6" spans="1:94" ht="18">
      <c r="A6" s="69"/>
      <c r="B6" s="78">
        <v>3</v>
      </c>
      <c r="C6" s="74" t="s">
        <v>41</v>
      </c>
      <c r="D6" s="72">
        <v>24</v>
      </c>
      <c r="E6" s="49">
        <v>21</v>
      </c>
      <c r="F6" s="49">
        <v>21</v>
      </c>
      <c r="G6" s="148">
        <v>22</v>
      </c>
      <c r="H6" s="49"/>
      <c r="I6" s="49"/>
      <c r="J6" s="81">
        <f t="shared" si="0"/>
        <v>88</v>
      </c>
      <c r="K6" s="80">
        <f t="shared" si="1"/>
        <v>22</v>
      </c>
      <c r="L6" s="91">
        <f t="shared" si="2"/>
        <v>0</v>
      </c>
      <c r="M6" s="71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BK6" s="61"/>
      <c r="BL6" s="61">
        <f t="shared" si="3"/>
        <v>0</v>
      </c>
      <c r="BM6" s="61">
        <f t="shared" si="4"/>
        <v>0</v>
      </c>
      <c r="BN6" s="61">
        <f t="shared" si="5"/>
        <v>0</v>
      </c>
      <c r="BO6" s="61">
        <f t="shared" si="6"/>
        <v>0</v>
      </c>
      <c r="BP6" s="61">
        <f t="shared" si="7"/>
        <v>0</v>
      </c>
      <c r="BQ6" s="61">
        <f t="shared" si="8"/>
        <v>0</v>
      </c>
      <c r="BR6" s="61"/>
      <c r="BS6" s="61">
        <f t="shared" si="9"/>
        <v>1</v>
      </c>
      <c r="BT6" s="61">
        <f t="shared" si="10"/>
        <v>1</v>
      </c>
      <c r="BU6" s="61">
        <f t="shared" si="11"/>
        <v>0</v>
      </c>
      <c r="BV6" s="61">
        <f t="shared" si="12"/>
        <v>0</v>
      </c>
      <c r="BW6" s="61">
        <f t="shared" si="13"/>
        <v>2</v>
      </c>
      <c r="BX6" s="61"/>
      <c r="BY6" s="61">
        <f t="shared" si="14"/>
        <v>1</v>
      </c>
      <c r="BZ6" s="61">
        <f t="shared" si="15"/>
        <v>0</v>
      </c>
      <c r="CA6" s="61">
        <f t="shared" si="16"/>
        <v>0</v>
      </c>
      <c r="CB6" s="61">
        <f t="shared" si="17"/>
        <v>1</v>
      </c>
      <c r="CC6" s="61"/>
      <c r="CD6" s="61">
        <f t="shared" si="18"/>
        <v>0</v>
      </c>
      <c r="CE6" s="61">
        <f t="shared" si="19"/>
        <v>0</v>
      </c>
      <c r="CF6" s="61">
        <f t="shared" si="20"/>
        <v>0</v>
      </c>
      <c r="CG6" s="61"/>
      <c r="CH6" s="61">
        <f t="shared" si="21"/>
        <v>1</v>
      </c>
      <c r="CI6" s="61">
        <f t="shared" si="22"/>
        <v>1</v>
      </c>
      <c r="CJ6" s="65"/>
      <c r="CK6" s="128" t="s">
        <v>31</v>
      </c>
      <c r="CL6" s="66">
        <f>SUM('SA 2015 PLP'!Q16-'SA 2015 PLP'!B16)</f>
        <v>-1</v>
      </c>
      <c r="CM6" s="52" t="s">
        <v>25</v>
      </c>
      <c r="CN6" s="53" t="s">
        <v>32</v>
      </c>
      <c r="CO6" s="54" t="s">
        <v>33</v>
      </c>
      <c r="CP6" s="67" t="s">
        <v>34</v>
      </c>
    </row>
    <row r="7" spans="1:94" ht="18">
      <c r="A7" s="69"/>
      <c r="B7" s="78">
        <v>4</v>
      </c>
      <c r="C7" s="4" t="s">
        <v>39</v>
      </c>
      <c r="D7" s="73">
        <v>25</v>
      </c>
      <c r="E7" s="50"/>
      <c r="F7" s="50">
        <v>25</v>
      </c>
      <c r="G7" s="50"/>
      <c r="H7" s="50"/>
      <c r="I7" s="50"/>
      <c r="J7" s="81">
        <f t="shared" si="0"/>
        <v>50</v>
      </c>
      <c r="K7" s="80">
        <f t="shared" si="1"/>
        <v>25</v>
      </c>
      <c r="L7" s="91">
        <f t="shared" si="2"/>
        <v>0</v>
      </c>
      <c r="M7" s="71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BK7" s="61"/>
      <c r="BL7" s="61">
        <f t="shared" si="3"/>
        <v>0</v>
      </c>
      <c r="BM7" s="61">
        <f t="shared" si="4"/>
        <v>1</v>
      </c>
      <c r="BN7" s="61">
        <f t="shared" si="5"/>
        <v>0</v>
      </c>
      <c r="BO7" s="61">
        <f t="shared" si="6"/>
        <v>0</v>
      </c>
      <c r="BP7" s="61">
        <f t="shared" si="7"/>
        <v>0</v>
      </c>
      <c r="BQ7" s="61">
        <f t="shared" si="8"/>
        <v>1</v>
      </c>
      <c r="BR7" s="61"/>
      <c r="BS7" s="61">
        <f t="shared" si="9"/>
        <v>1</v>
      </c>
      <c r="BT7" s="61">
        <f t="shared" si="10"/>
        <v>1</v>
      </c>
      <c r="BU7" s="61">
        <f t="shared" si="11"/>
        <v>1</v>
      </c>
      <c r="BV7" s="61">
        <f t="shared" si="12"/>
        <v>1</v>
      </c>
      <c r="BW7" s="61">
        <f t="shared" si="13"/>
        <v>4</v>
      </c>
      <c r="BX7" s="61"/>
      <c r="BY7" s="61">
        <f t="shared" si="14"/>
        <v>0</v>
      </c>
      <c r="BZ7" s="61">
        <f t="shared" si="15"/>
        <v>0</v>
      </c>
      <c r="CA7" s="61">
        <f t="shared" si="16"/>
        <v>0</v>
      </c>
      <c r="CB7" s="61">
        <f t="shared" si="17"/>
        <v>0</v>
      </c>
      <c r="CC7" s="61"/>
      <c r="CD7" s="61">
        <f t="shared" si="18"/>
        <v>1</v>
      </c>
      <c r="CE7" s="61">
        <f t="shared" si="19"/>
        <v>1</v>
      </c>
      <c r="CF7" s="61">
        <f t="shared" si="20"/>
        <v>2</v>
      </c>
      <c r="CG7" s="61"/>
      <c r="CH7" s="61">
        <f t="shared" si="21"/>
        <v>1</v>
      </c>
      <c r="CI7" s="61">
        <f t="shared" si="22"/>
        <v>1</v>
      </c>
      <c r="CJ7" s="65"/>
      <c r="CK7" s="51" t="s">
        <v>31</v>
      </c>
      <c r="CL7" s="66">
        <f>SUM('SA 2015 PLP'!Q17-'SA 2015 PLP'!B17)</f>
        <v>4</v>
      </c>
      <c r="CM7" s="52" t="s">
        <v>25</v>
      </c>
      <c r="CN7" s="53" t="s">
        <v>32</v>
      </c>
      <c r="CO7" s="54" t="s">
        <v>33</v>
      </c>
      <c r="CP7" s="67" t="s">
        <v>34</v>
      </c>
    </row>
    <row r="8" spans="1:94" ht="18">
      <c r="A8" s="69"/>
      <c r="B8" s="78">
        <v>5</v>
      </c>
      <c r="C8" s="74" t="s">
        <v>45</v>
      </c>
      <c r="D8" s="72">
        <v>21</v>
      </c>
      <c r="E8" s="49">
        <v>18</v>
      </c>
      <c r="F8" s="49"/>
      <c r="G8" s="49"/>
      <c r="H8" s="49"/>
      <c r="I8" s="49"/>
      <c r="J8" s="81">
        <f t="shared" si="0"/>
        <v>39</v>
      </c>
      <c r="K8" s="80">
        <f t="shared" si="1"/>
        <v>19.5</v>
      </c>
      <c r="L8" s="91">
        <f t="shared" si="2"/>
        <v>0</v>
      </c>
      <c r="M8" s="71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BK8" s="61"/>
      <c r="BL8" s="61">
        <f t="shared" si="3"/>
        <v>0</v>
      </c>
      <c r="BM8" s="61">
        <f t="shared" si="4"/>
        <v>0</v>
      </c>
      <c r="BN8" s="61">
        <f t="shared" si="5"/>
        <v>0</v>
      </c>
      <c r="BO8" s="61">
        <f t="shared" si="6"/>
        <v>0</v>
      </c>
      <c r="BP8" s="61">
        <f t="shared" si="7"/>
        <v>0</v>
      </c>
      <c r="BQ8" s="61">
        <f t="shared" si="8"/>
        <v>0</v>
      </c>
      <c r="BR8" s="61"/>
      <c r="BS8" s="61">
        <f t="shared" si="9"/>
        <v>0</v>
      </c>
      <c r="BT8" s="61">
        <f t="shared" si="10"/>
        <v>0</v>
      </c>
      <c r="BU8" s="61">
        <f t="shared" si="11"/>
        <v>0</v>
      </c>
      <c r="BV8" s="61">
        <f t="shared" si="12"/>
        <v>0</v>
      </c>
      <c r="BW8" s="61">
        <f t="shared" si="13"/>
        <v>0</v>
      </c>
      <c r="BX8" s="61"/>
      <c r="BY8" s="61">
        <f t="shared" si="14"/>
        <v>1</v>
      </c>
      <c r="BZ8" s="61">
        <f t="shared" si="15"/>
        <v>1</v>
      </c>
      <c r="CA8" s="61">
        <f t="shared" si="16"/>
        <v>1</v>
      </c>
      <c r="CB8" s="61">
        <f t="shared" si="17"/>
        <v>3</v>
      </c>
      <c r="CC8" s="61"/>
      <c r="CD8" s="61">
        <f t="shared" si="18"/>
        <v>1</v>
      </c>
      <c r="CE8" s="61">
        <f t="shared" si="19"/>
        <v>1</v>
      </c>
      <c r="CF8" s="61">
        <f t="shared" si="20"/>
        <v>2</v>
      </c>
      <c r="CG8" s="61"/>
      <c r="CH8" s="61">
        <f t="shared" si="21"/>
        <v>1</v>
      </c>
      <c r="CI8" s="61">
        <f t="shared" si="22"/>
        <v>1</v>
      </c>
      <c r="CJ8" s="65"/>
      <c r="CK8" s="51" t="s">
        <v>31</v>
      </c>
      <c r="CL8" s="66">
        <f>SUM('SA 2015 PLP'!Q18-'SA 2015 PLP'!B18)</f>
        <v>-2</v>
      </c>
      <c r="CM8" s="52" t="s">
        <v>25</v>
      </c>
      <c r="CN8" s="53" t="s">
        <v>32</v>
      </c>
      <c r="CO8" s="54" t="s">
        <v>33</v>
      </c>
      <c r="CP8" s="67" t="s">
        <v>34</v>
      </c>
    </row>
    <row r="9" spans="1:94" ht="18">
      <c r="A9" s="69"/>
      <c r="B9" s="78">
        <v>6</v>
      </c>
      <c r="C9" s="4" t="s">
        <v>47</v>
      </c>
      <c r="D9" s="73">
        <v>19</v>
      </c>
      <c r="E9" s="50"/>
      <c r="F9" s="50"/>
      <c r="G9" s="50"/>
      <c r="H9" s="50"/>
      <c r="I9" s="50"/>
      <c r="J9" s="81">
        <f t="shared" si="0"/>
        <v>19</v>
      </c>
      <c r="K9" s="80">
        <f t="shared" si="1"/>
        <v>19</v>
      </c>
      <c r="L9" s="91">
        <f t="shared" si="2"/>
        <v>0</v>
      </c>
      <c r="M9" s="71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BK9" s="61"/>
      <c r="BL9" s="61">
        <f t="shared" si="3"/>
        <v>0</v>
      </c>
      <c r="BM9" s="61">
        <f t="shared" si="4"/>
        <v>0</v>
      </c>
      <c r="BN9" s="61">
        <f t="shared" si="5"/>
        <v>0</v>
      </c>
      <c r="BO9" s="61">
        <f t="shared" si="6"/>
        <v>0</v>
      </c>
      <c r="BP9" s="61">
        <f t="shared" si="7"/>
        <v>0</v>
      </c>
      <c r="BQ9" s="61">
        <f t="shared" si="8"/>
        <v>0</v>
      </c>
      <c r="BR9" s="61"/>
      <c r="BS9" s="61">
        <f t="shared" si="9"/>
        <v>1</v>
      </c>
      <c r="BT9" s="61">
        <f t="shared" si="10"/>
        <v>1</v>
      </c>
      <c r="BU9" s="61">
        <f t="shared" si="11"/>
        <v>1</v>
      </c>
      <c r="BV9" s="61">
        <f t="shared" si="12"/>
        <v>1</v>
      </c>
      <c r="BW9" s="61">
        <f t="shared" si="13"/>
        <v>4</v>
      </c>
      <c r="BX9" s="61"/>
      <c r="BY9" s="61">
        <f t="shared" si="14"/>
        <v>1</v>
      </c>
      <c r="BZ9" s="61">
        <f t="shared" si="15"/>
        <v>1</v>
      </c>
      <c r="CA9" s="61">
        <f t="shared" si="16"/>
        <v>1</v>
      </c>
      <c r="CB9" s="61">
        <f t="shared" si="17"/>
        <v>3</v>
      </c>
      <c r="CC9" s="61"/>
      <c r="CD9" s="61">
        <f t="shared" si="18"/>
        <v>1</v>
      </c>
      <c r="CE9" s="61">
        <f t="shared" si="19"/>
        <v>1</v>
      </c>
      <c r="CF9" s="61">
        <f t="shared" si="20"/>
        <v>2</v>
      </c>
      <c r="CG9" s="61"/>
      <c r="CH9" s="61">
        <f t="shared" si="21"/>
        <v>1</v>
      </c>
      <c r="CI9" s="61">
        <f t="shared" si="22"/>
        <v>1</v>
      </c>
      <c r="CJ9" s="65"/>
      <c r="CK9" s="51" t="s">
        <v>31</v>
      </c>
      <c r="CL9" s="66">
        <f>SUM('SA 2015 PLP'!Q19-'SA 2015 PLP'!B19)</f>
        <v>2</v>
      </c>
      <c r="CM9" s="52" t="s">
        <v>25</v>
      </c>
      <c r="CN9" s="53" t="s">
        <v>32</v>
      </c>
      <c r="CO9" s="54" t="s">
        <v>33</v>
      </c>
      <c r="CP9" s="67" t="s">
        <v>34</v>
      </c>
    </row>
    <row r="10" spans="1:94" ht="18">
      <c r="A10" s="69"/>
      <c r="B10" s="78">
        <v>7</v>
      </c>
      <c r="C10" s="74" t="s">
        <v>42</v>
      </c>
      <c r="D10" s="72">
        <v>27</v>
      </c>
      <c r="E10" s="49">
        <v>23</v>
      </c>
      <c r="F10" s="49">
        <v>24</v>
      </c>
      <c r="G10" s="148">
        <v>25</v>
      </c>
      <c r="H10" s="49"/>
      <c r="I10" s="49"/>
      <c r="J10" s="81">
        <f t="shared" si="0"/>
        <v>99</v>
      </c>
      <c r="K10" s="80">
        <f t="shared" si="1"/>
        <v>24.75</v>
      </c>
      <c r="L10" s="91">
        <f t="shared" si="2"/>
        <v>0</v>
      </c>
      <c r="M10" s="71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BK10" s="61"/>
      <c r="BL10" s="61">
        <f t="shared" si="3"/>
        <v>0</v>
      </c>
      <c r="BM10" s="61">
        <f t="shared" si="4"/>
        <v>0</v>
      </c>
      <c r="BN10" s="61">
        <f t="shared" si="5"/>
        <v>0</v>
      </c>
      <c r="BO10" s="61">
        <f t="shared" si="6"/>
        <v>0</v>
      </c>
      <c r="BP10" s="61">
        <f t="shared" si="7"/>
        <v>0</v>
      </c>
      <c r="BQ10" s="61">
        <f t="shared" si="8"/>
        <v>0</v>
      </c>
      <c r="BR10" s="61"/>
      <c r="BS10" s="61">
        <f t="shared" si="9"/>
        <v>1</v>
      </c>
      <c r="BT10" s="61">
        <f t="shared" si="10"/>
        <v>1</v>
      </c>
      <c r="BU10" s="61">
        <f t="shared" si="11"/>
        <v>0</v>
      </c>
      <c r="BV10" s="61">
        <f t="shared" si="12"/>
        <v>0</v>
      </c>
      <c r="BW10" s="61">
        <f t="shared" si="13"/>
        <v>2</v>
      </c>
      <c r="BX10" s="61"/>
      <c r="BY10" s="61">
        <f t="shared" si="14"/>
        <v>1</v>
      </c>
      <c r="BZ10" s="61">
        <f t="shared" si="15"/>
        <v>0</v>
      </c>
      <c r="CA10" s="61">
        <f t="shared" si="16"/>
        <v>0</v>
      </c>
      <c r="CB10" s="61">
        <f t="shared" si="17"/>
        <v>1</v>
      </c>
      <c r="CC10" s="61"/>
      <c r="CD10" s="61">
        <f t="shared" si="18"/>
        <v>0</v>
      </c>
      <c r="CE10" s="61">
        <f t="shared" si="19"/>
        <v>0</v>
      </c>
      <c r="CF10" s="61">
        <f t="shared" si="20"/>
        <v>0</v>
      </c>
      <c r="CG10" s="61"/>
      <c r="CH10" s="61">
        <f t="shared" si="21"/>
        <v>1</v>
      </c>
      <c r="CI10" s="61">
        <f t="shared" si="22"/>
        <v>1</v>
      </c>
      <c r="CJ10" s="65"/>
      <c r="CK10" s="51" t="s">
        <v>31</v>
      </c>
      <c r="CL10" s="66">
        <f>SUM('SA 2015 PLP'!Q20-'SA 2015 PLP'!B20)</f>
        <v>-2</v>
      </c>
      <c r="CM10" s="52" t="s">
        <v>25</v>
      </c>
      <c r="CN10" s="53" t="s">
        <v>32</v>
      </c>
      <c r="CO10" s="54" t="s">
        <v>33</v>
      </c>
      <c r="CP10" s="67" t="s">
        <v>34</v>
      </c>
    </row>
    <row r="11" spans="1:94" ht="18">
      <c r="A11" s="69"/>
      <c r="B11" s="78">
        <v>8</v>
      </c>
      <c r="C11" s="4" t="s">
        <v>61</v>
      </c>
      <c r="D11" s="73">
        <v>20</v>
      </c>
      <c r="E11" s="50"/>
      <c r="F11" s="50">
        <v>17</v>
      </c>
      <c r="G11" s="148">
        <v>20</v>
      </c>
      <c r="H11" s="50"/>
      <c r="I11" s="50"/>
      <c r="J11" s="81">
        <f t="shared" si="0"/>
        <v>57</v>
      </c>
      <c r="K11" s="80">
        <f t="shared" si="1"/>
        <v>19</v>
      </c>
      <c r="L11" s="91">
        <f t="shared" si="2"/>
        <v>0</v>
      </c>
      <c r="M11" s="71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BK11" s="61"/>
      <c r="BL11" s="61">
        <f t="shared" si="3"/>
        <v>0</v>
      </c>
      <c r="BM11" s="61">
        <f t="shared" si="4"/>
        <v>0</v>
      </c>
      <c r="BN11" s="61">
        <f t="shared" si="5"/>
        <v>1</v>
      </c>
      <c r="BO11" s="61">
        <f t="shared" si="6"/>
        <v>0</v>
      </c>
      <c r="BP11" s="61">
        <f t="shared" si="7"/>
        <v>0</v>
      </c>
      <c r="BQ11" s="61">
        <f t="shared" si="8"/>
        <v>1</v>
      </c>
      <c r="BR11" s="61"/>
      <c r="BS11" s="61">
        <f t="shared" si="9"/>
        <v>1</v>
      </c>
      <c r="BT11" s="61">
        <f t="shared" si="10"/>
        <v>1</v>
      </c>
      <c r="BU11" s="61">
        <f t="shared" si="11"/>
        <v>1</v>
      </c>
      <c r="BV11" s="61">
        <f t="shared" si="12"/>
        <v>1</v>
      </c>
      <c r="BW11" s="61">
        <f t="shared" si="13"/>
        <v>4</v>
      </c>
      <c r="BX11" s="61"/>
      <c r="BY11" s="61">
        <f t="shared" si="14"/>
        <v>1</v>
      </c>
      <c r="BZ11" s="61">
        <f t="shared" si="15"/>
        <v>0</v>
      </c>
      <c r="CA11" s="61">
        <f t="shared" si="16"/>
        <v>0</v>
      </c>
      <c r="CB11" s="61">
        <f t="shared" si="17"/>
        <v>1</v>
      </c>
      <c r="CC11" s="61"/>
      <c r="CD11" s="61">
        <f t="shared" si="18"/>
        <v>0</v>
      </c>
      <c r="CE11" s="61">
        <f t="shared" si="19"/>
        <v>0</v>
      </c>
      <c r="CF11" s="61">
        <f t="shared" si="20"/>
        <v>0</v>
      </c>
      <c r="CG11" s="61"/>
      <c r="CH11" s="61">
        <f t="shared" si="21"/>
        <v>1</v>
      </c>
      <c r="CI11" s="61">
        <f t="shared" si="22"/>
        <v>1</v>
      </c>
      <c r="CJ11" s="65"/>
      <c r="CK11" s="51" t="s">
        <v>31</v>
      </c>
      <c r="CL11" s="66">
        <f>SUM('SA 2015 PLP'!Q21-'SA 2015 PLP'!B21)</f>
        <v>-4</v>
      </c>
      <c r="CM11" s="52" t="s">
        <v>25</v>
      </c>
      <c r="CN11" s="53" t="s">
        <v>32</v>
      </c>
      <c r="CO11" s="54" t="s">
        <v>33</v>
      </c>
      <c r="CP11" s="67" t="s">
        <v>34</v>
      </c>
    </row>
    <row r="12" spans="1:94" ht="18">
      <c r="A12" s="69"/>
      <c r="B12" s="78">
        <v>9</v>
      </c>
      <c r="C12" s="74" t="s">
        <v>35</v>
      </c>
      <c r="D12" s="72">
        <v>23</v>
      </c>
      <c r="E12" s="49"/>
      <c r="F12" s="49">
        <v>20</v>
      </c>
      <c r="G12" s="148">
        <v>23</v>
      </c>
      <c r="H12" s="49"/>
      <c r="I12" s="49"/>
      <c r="J12" s="81">
        <f t="shared" si="0"/>
        <v>66</v>
      </c>
      <c r="K12" s="80">
        <f t="shared" si="1"/>
        <v>22</v>
      </c>
      <c r="L12" s="91">
        <f t="shared" si="2"/>
        <v>0</v>
      </c>
      <c r="M12" s="71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BK12" s="61"/>
      <c r="BL12" s="61">
        <f t="shared" si="3"/>
        <v>0</v>
      </c>
      <c r="BM12" s="61">
        <f t="shared" si="4"/>
        <v>0</v>
      </c>
      <c r="BN12" s="61">
        <f t="shared" si="5"/>
        <v>1</v>
      </c>
      <c r="BO12" s="61">
        <f t="shared" si="6"/>
        <v>0</v>
      </c>
      <c r="BP12" s="61">
        <f t="shared" si="7"/>
        <v>0</v>
      </c>
      <c r="BQ12" s="61">
        <f t="shared" si="8"/>
        <v>1</v>
      </c>
      <c r="BR12" s="61"/>
      <c r="BS12" s="61">
        <f t="shared" si="9"/>
        <v>1</v>
      </c>
      <c r="BT12" s="61">
        <f t="shared" si="10"/>
        <v>1</v>
      </c>
      <c r="BU12" s="61">
        <f t="shared" si="11"/>
        <v>1</v>
      </c>
      <c r="BV12" s="61">
        <f t="shared" si="12"/>
        <v>1</v>
      </c>
      <c r="BW12" s="61">
        <f t="shared" si="13"/>
        <v>4</v>
      </c>
      <c r="BX12" s="61"/>
      <c r="BY12" s="61">
        <f t="shared" si="14"/>
        <v>1</v>
      </c>
      <c r="BZ12" s="61">
        <f t="shared" si="15"/>
        <v>0</v>
      </c>
      <c r="CA12" s="61">
        <f t="shared" si="16"/>
        <v>0</v>
      </c>
      <c r="CB12" s="61">
        <f t="shared" si="17"/>
        <v>1</v>
      </c>
      <c r="CC12" s="61"/>
      <c r="CD12" s="61">
        <f t="shared" si="18"/>
        <v>0</v>
      </c>
      <c r="CE12" s="61">
        <f t="shared" si="19"/>
        <v>0</v>
      </c>
      <c r="CF12" s="61">
        <f t="shared" si="20"/>
        <v>0</v>
      </c>
      <c r="CG12" s="61"/>
      <c r="CH12" s="61">
        <f t="shared" si="21"/>
        <v>1</v>
      </c>
      <c r="CI12" s="61">
        <f t="shared" si="22"/>
        <v>1</v>
      </c>
      <c r="CJ12" s="65"/>
      <c r="CK12" s="51" t="s">
        <v>31</v>
      </c>
      <c r="CL12" s="66">
        <f>SUM('SA 2015 PLP'!Q22-'SA 2015 PLP'!B22)</f>
        <v>2</v>
      </c>
      <c r="CM12" s="52" t="s">
        <v>25</v>
      </c>
      <c r="CN12" s="53" t="s">
        <v>32</v>
      </c>
      <c r="CO12" s="54" t="s">
        <v>33</v>
      </c>
      <c r="CP12" s="67" t="s">
        <v>34</v>
      </c>
    </row>
    <row r="13" spans="1:94" ht="18">
      <c r="A13" s="69"/>
      <c r="B13" s="78">
        <v>10</v>
      </c>
      <c r="C13" s="4" t="s">
        <v>46</v>
      </c>
      <c r="D13" s="73">
        <v>30</v>
      </c>
      <c r="E13" s="50">
        <v>24</v>
      </c>
      <c r="F13" s="50"/>
      <c r="G13" s="148">
        <v>24</v>
      </c>
      <c r="H13" s="50"/>
      <c r="I13" s="50"/>
      <c r="J13" s="81">
        <f t="shared" si="0"/>
        <v>78</v>
      </c>
      <c r="K13" s="80">
        <f t="shared" si="1"/>
        <v>26</v>
      </c>
      <c r="L13" s="91">
        <f t="shared" si="2"/>
        <v>0</v>
      </c>
      <c r="M13" s="71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BK13" s="61"/>
      <c r="BL13" s="61">
        <f t="shared" si="3"/>
        <v>0</v>
      </c>
      <c r="BM13" s="61">
        <f t="shared" si="4"/>
        <v>0</v>
      </c>
      <c r="BN13" s="61">
        <f t="shared" si="5"/>
        <v>0</v>
      </c>
      <c r="BO13" s="61">
        <f t="shared" si="6"/>
        <v>0</v>
      </c>
      <c r="BP13" s="61">
        <f t="shared" si="7"/>
        <v>0</v>
      </c>
      <c r="BQ13" s="61">
        <f t="shared" si="8"/>
        <v>0</v>
      </c>
      <c r="BR13" s="61"/>
      <c r="BS13" s="61">
        <f t="shared" si="9"/>
        <v>0</v>
      </c>
      <c r="BT13" s="61">
        <f t="shared" si="10"/>
        <v>1</v>
      </c>
      <c r="BU13" s="61">
        <f t="shared" si="11"/>
        <v>0</v>
      </c>
      <c r="BV13" s="61">
        <f t="shared" si="12"/>
        <v>0</v>
      </c>
      <c r="BW13" s="61">
        <f t="shared" si="13"/>
        <v>1</v>
      </c>
      <c r="BX13" s="61"/>
      <c r="BY13" s="61">
        <f t="shared" si="14"/>
        <v>1</v>
      </c>
      <c r="BZ13" s="61">
        <f t="shared" si="15"/>
        <v>1</v>
      </c>
      <c r="CA13" s="61">
        <f t="shared" si="16"/>
        <v>1</v>
      </c>
      <c r="CB13" s="61">
        <f t="shared" si="17"/>
        <v>3</v>
      </c>
      <c r="CC13" s="61"/>
      <c r="CD13" s="61">
        <f t="shared" si="18"/>
        <v>0</v>
      </c>
      <c r="CE13" s="61">
        <f t="shared" si="19"/>
        <v>0</v>
      </c>
      <c r="CF13" s="61">
        <f t="shared" si="20"/>
        <v>0</v>
      </c>
      <c r="CG13" s="61"/>
      <c r="CH13" s="61">
        <f t="shared" si="21"/>
        <v>1</v>
      </c>
      <c r="CI13" s="61">
        <f t="shared" si="22"/>
        <v>1</v>
      </c>
      <c r="CJ13" s="65"/>
      <c r="CK13" s="51" t="s">
        <v>31</v>
      </c>
      <c r="CL13" s="66">
        <f>SUM('SA 2015 PLP'!Q23-'SA 2015 PLP'!B23)</f>
        <v>-3</v>
      </c>
      <c r="CM13" s="52" t="s">
        <v>25</v>
      </c>
      <c r="CN13" s="53" t="s">
        <v>32</v>
      </c>
      <c r="CO13" s="54" t="s">
        <v>33</v>
      </c>
      <c r="CP13" s="67" t="s">
        <v>34</v>
      </c>
    </row>
    <row r="14" spans="1:94" ht="18">
      <c r="A14" s="69"/>
      <c r="B14" s="78">
        <v>11</v>
      </c>
      <c r="C14" s="74" t="s">
        <v>55</v>
      </c>
      <c r="D14" s="72"/>
      <c r="E14" s="49">
        <v>27</v>
      </c>
      <c r="F14" s="49">
        <v>30</v>
      </c>
      <c r="G14" s="49"/>
      <c r="H14" s="49"/>
      <c r="I14" s="49"/>
      <c r="J14" s="81">
        <f t="shared" si="0"/>
        <v>57</v>
      </c>
      <c r="K14" s="80">
        <f t="shared" si="1"/>
        <v>28.5</v>
      </c>
      <c r="L14" s="91">
        <f t="shared" si="2"/>
        <v>0</v>
      </c>
      <c r="M14" s="71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BK14" s="61"/>
      <c r="BL14" s="61">
        <f t="shared" si="3"/>
        <v>1</v>
      </c>
      <c r="BM14" s="61">
        <f t="shared" si="4"/>
        <v>1</v>
      </c>
      <c r="BN14" s="61">
        <f t="shared" si="5"/>
        <v>1</v>
      </c>
      <c r="BO14" s="61">
        <f t="shared" si="6"/>
        <v>1</v>
      </c>
      <c r="BP14" s="61">
        <f t="shared" si="7"/>
        <v>1</v>
      </c>
      <c r="BQ14" s="61">
        <f t="shared" si="8"/>
        <v>5</v>
      </c>
      <c r="BR14" s="61"/>
      <c r="BS14" s="61">
        <f t="shared" si="9"/>
        <v>1</v>
      </c>
      <c r="BT14" s="61">
        <f t="shared" si="10"/>
        <v>0</v>
      </c>
      <c r="BU14" s="61">
        <f t="shared" si="11"/>
        <v>0</v>
      </c>
      <c r="BV14" s="61">
        <f t="shared" si="12"/>
        <v>0</v>
      </c>
      <c r="BW14" s="61">
        <f t="shared" si="13"/>
        <v>1</v>
      </c>
      <c r="BX14" s="61"/>
      <c r="BY14" s="61">
        <f t="shared" si="14"/>
        <v>0</v>
      </c>
      <c r="BZ14" s="61">
        <f t="shared" si="15"/>
        <v>0</v>
      </c>
      <c r="CA14" s="61">
        <f t="shared" si="16"/>
        <v>0</v>
      </c>
      <c r="CB14" s="61">
        <f t="shared" si="17"/>
        <v>0</v>
      </c>
      <c r="CC14" s="61"/>
      <c r="CD14" s="61">
        <f t="shared" si="18"/>
        <v>1</v>
      </c>
      <c r="CE14" s="61">
        <f t="shared" si="19"/>
        <v>1</v>
      </c>
      <c r="CF14" s="61">
        <f t="shared" si="20"/>
        <v>2</v>
      </c>
      <c r="CG14" s="61"/>
      <c r="CH14" s="61">
        <f t="shared" si="21"/>
        <v>1</v>
      </c>
      <c r="CI14" s="61">
        <f t="shared" si="22"/>
        <v>1</v>
      </c>
      <c r="CJ14" s="65"/>
      <c r="CK14" s="51" t="s">
        <v>31</v>
      </c>
      <c r="CL14" s="66">
        <f>SUM('SA 2015 PLP'!Q24-'SA 2015 PLP'!B24)</f>
        <v>1</v>
      </c>
      <c r="CM14" s="52" t="s">
        <v>25</v>
      </c>
      <c r="CN14" s="53" t="s">
        <v>32</v>
      </c>
      <c r="CO14" s="54" t="s">
        <v>33</v>
      </c>
      <c r="CP14" s="67" t="s">
        <v>34</v>
      </c>
    </row>
    <row r="15" spans="1:94" ht="18">
      <c r="A15" s="69"/>
      <c r="B15" s="78">
        <v>12</v>
      </c>
      <c r="C15" s="4" t="s">
        <v>37</v>
      </c>
      <c r="D15" s="73"/>
      <c r="E15" s="50">
        <v>25</v>
      </c>
      <c r="F15" s="50">
        <v>23</v>
      </c>
      <c r="G15" s="148">
        <v>27</v>
      </c>
      <c r="H15" s="50"/>
      <c r="I15" s="50"/>
      <c r="J15" s="81">
        <f t="shared" si="0"/>
        <v>75</v>
      </c>
      <c r="K15" s="80">
        <f t="shared" si="1"/>
        <v>25</v>
      </c>
      <c r="L15" s="91">
        <f t="shared" si="2"/>
        <v>0</v>
      </c>
      <c r="M15" s="71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BK15" s="61"/>
      <c r="BL15" s="61">
        <f t="shared" si="3"/>
        <v>1</v>
      </c>
      <c r="BM15" s="61">
        <f t="shared" si="4"/>
        <v>1</v>
      </c>
      <c r="BN15" s="61">
        <f t="shared" si="5"/>
        <v>1</v>
      </c>
      <c r="BO15" s="61">
        <f t="shared" si="6"/>
        <v>1</v>
      </c>
      <c r="BP15" s="61">
        <f t="shared" si="7"/>
        <v>1</v>
      </c>
      <c r="BQ15" s="61">
        <f t="shared" si="8"/>
        <v>5</v>
      </c>
      <c r="BR15" s="61"/>
      <c r="BS15" s="61">
        <f t="shared" si="9"/>
        <v>0</v>
      </c>
      <c r="BT15" s="61">
        <f t="shared" si="10"/>
        <v>1</v>
      </c>
      <c r="BU15" s="61">
        <f t="shared" si="11"/>
        <v>0</v>
      </c>
      <c r="BV15" s="61">
        <f t="shared" si="12"/>
        <v>0</v>
      </c>
      <c r="BW15" s="61">
        <f t="shared" si="13"/>
        <v>1</v>
      </c>
      <c r="BX15" s="61"/>
      <c r="BY15" s="61">
        <f t="shared" si="14"/>
        <v>1</v>
      </c>
      <c r="BZ15" s="61">
        <f t="shared" si="15"/>
        <v>0</v>
      </c>
      <c r="CA15" s="61">
        <f t="shared" si="16"/>
        <v>0</v>
      </c>
      <c r="CB15" s="61">
        <f t="shared" si="17"/>
        <v>1</v>
      </c>
      <c r="CC15" s="61"/>
      <c r="CD15" s="61">
        <f t="shared" si="18"/>
        <v>0</v>
      </c>
      <c r="CE15" s="61">
        <f t="shared" si="19"/>
        <v>0</v>
      </c>
      <c r="CF15" s="61">
        <f t="shared" si="20"/>
        <v>0</v>
      </c>
      <c r="CG15" s="61"/>
      <c r="CH15" s="61">
        <f t="shared" si="21"/>
        <v>1</v>
      </c>
      <c r="CI15" s="61">
        <f t="shared" si="22"/>
        <v>1</v>
      </c>
      <c r="CJ15" s="65"/>
      <c r="CK15" s="51" t="s">
        <v>31</v>
      </c>
      <c r="CL15" s="66">
        <f>SUM('SA 2015 PLP'!Q25-'SA 2015 PLP'!B25)</f>
        <v>-2</v>
      </c>
      <c r="CM15" s="52" t="s">
        <v>25</v>
      </c>
      <c r="CN15" s="53" t="s">
        <v>32</v>
      </c>
      <c r="CO15" s="54" t="s">
        <v>33</v>
      </c>
      <c r="CP15" s="67" t="s">
        <v>34</v>
      </c>
    </row>
    <row r="16" spans="1:94" ht="18">
      <c r="A16" s="69"/>
      <c r="B16" s="78">
        <v>13</v>
      </c>
      <c r="C16" s="74" t="s">
        <v>38</v>
      </c>
      <c r="D16" s="72"/>
      <c r="E16" s="49">
        <v>22</v>
      </c>
      <c r="F16" s="49"/>
      <c r="G16" s="49"/>
      <c r="H16" s="49"/>
      <c r="I16" s="49"/>
      <c r="J16" s="81">
        <f t="shared" si="0"/>
        <v>22</v>
      </c>
      <c r="K16" s="80">
        <f t="shared" si="1"/>
        <v>22</v>
      </c>
      <c r="L16" s="91">
        <f t="shared" si="2"/>
        <v>0</v>
      </c>
      <c r="M16" s="71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BK16" s="61"/>
      <c r="BL16" s="61">
        <f t="shared" si="3"/>
        <v>1</v>
      </c>
      <c r="BM16" s="61">
        <f t="shared" si="4"/>
        <v>1</v>
      </c>
      <c r="BN16" s="61">
        <f t="shared" si="5"/>
        <v>1</v>
      </c>
      <c r="BO16" s="61">
        <f t="shared" si="6"/>
        <v>1</v>
      </c>
      <c r="BP16" s="61">
        <f t="shared" si="7"/>
        <v>1</v>
      </c>
      <c r="BQ16" s="61">
        <f t="shared" si="8"/>
        <v>5</v>
      </c>
      <c r="BR16" s="61"/>
      <c r="BS16" s="61">
        <f t="shared" si="9"/>
        <v>0</v>
      </c>
      <c r="BT16" s="61">
        <f t="shared" si="10"/>
        <v>0</v>
      </c>
      <c r="BU16" s="61">
        <f t="shared" si="11"/>
        <v>0</v>
      </c>
      <c r="BV16" s="61">
        <f t="shared" si="12"/>
        <v>0</v>
      </c>
      <c r="BW16" s="61">
        <f t="shared" si="13"/>
        <v>0</v>
      </c>
      <c r="BX16" s="61"/>
      <c r="BY16" s="61">
        <f t="shared" si="14"/>
        <v>1</v>
      </c>
      <c r="BZ16" s="61">
        <f t="shared" si="15"/>
        <v>1</v>
      </c>
      <c r="CA16" s="61">
        <f t="shared" si="16"/>
        <v>1</v>
      </c>
      <c r="CB16" s="61">
        <f t="shared" si="17"/>
        <v>3</v>
      </c>
      <c r="CC16" s="61"/>
      <c r="CD16" s="61">
        <f t="shared" si="18"/>
        <v>1</v>
      </c>
      <c r="CE16" s="61">
        <f t="shared" si="19"/>
        <v>1</v>
      </c>
      <c r="CF16" s="61">
        <f t="shared" si="20"/>
        <v>2</v>
      </c>
      <c r="CG16" s="61"/>
      <c r="CH16" s="61">
        <f t="shared" si="21"/>
        <v>1</v>
      </c>
      <c r="CI16" s="61">
        <f t="shared" si="22"/>
        <v>1</v>
      </c>
      <c r="CJ16" s="65"/>
      <c r="CK16" s="51" t="s">
        <v>31</v>
      </c>
      <c r="CL16" s="66">
        <f>SUM('SA 2015 PLP'!Q26-'SA 2015 PLP'!B26)</f>
        <v>0</v>
      </c>
      <c r="CM16" s="52" t="s">
        <v>25</v>
      </c>
      <c r="CN16" s="53" t="s">
        <v>32</v>
      </c>
      <c r="CO16" s="54" t="s">
        <v>33</v>
      </c>
      <c r="CP16" s="67" t="s">
        <v>34</v>
      </c>
    </row>
    <row r="17" spans="1:94" ht="18">
      <c r="A17" s="69"/>
      <c r="B17" s="78">
        <v>14</v>
      </c>
      <c r="C17" s="4" t="s">
        <v>72</v>
      </c>
      <c r="D17" s="73"/>
      <c r="E17" s="50">
        <v>20</v>
      </c>
      <c r="F17" s="50"/>
      <c r="G17" s="50"/>
      <c r="H17" s="50"/>
      <c r="I17" s="50"/>
      <c r="J17" s="81">
        <f t="shared" si="0"/>
        <v>20</v>
      </c>
      <c r="K17" s="80">
        <f t="shared" si="1"/>
        <v>20</v>
      </c>
      <c r="L17" s="91">
        <f t="shared" si="2"/>
        <v>0</v>
      </c>
      <c r="M17" s="71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BK17" s="61"/>
      <c r="BL17" s="61">
        <f t="shared" si="3"/>
        <v>1</v>
      </c>
      <c r="BM17" s="61">
        <f t="shared" si="4"/>
        <v>1</v>
      </c>
      <c r="BN17" s="61">
        <f t="shared" si="5"/>
        <v>1</v>
      </c>
      <c r="BO17" s="61">
        <f t="shared" si="6"/>
        <v>1</v>
      </c>
      <c r="BP17" s="61">
        <f t="shared" si="7"/>
        <v>1</v>
      </c>
      <c r="BQ17" s="61">
        <f t="shared" si="8"/>
        <v>5</v>
      </c>
      <c r="BR17" s="61"/>
      <c r="BS17" s="61">
        <f t="shared" si="9"/>
        <v>0</v>
      </c>
      <c r="BT17" s="61">
        <f t="shared" si="10"/>
        <v>0</v>
      </c>
      <c r="BU17" s="61">
        <f t="shared" si="11"/>
        <v>0</v>
      </c>
      <c r="BV17" s="61">
        <f t="shared" si="12"/>
        <v>0</v>
      </c>
      <c r="BW17" s="61">
        <f t="shared" si="13"/>
        <v>0</v>
      </c>
      <c r="BX17" s="61"/>
      <c r="BY17" s="61">
        <f t="shared" si="14"/>
        <v>1</v>
      </c>
      <c r="BZ17" s="61">
        <f t="shared" si="15"/>
        <v>1</v>
      </c>
      <c r="CA17" s="61">
        <f t="shared" si="16"/>
        <v>1</v>
      </c>
      <c r="CB17" s="61">
        <f t="shared" si="17"/>
        <v>3</v>
      </c>
      <c r="CC17" s="61"/>
      <c r="CD17" s="61">
        <f t="shared" si="18"/>
        <v>1</v>
      </c>
      <c r="CE17" s="61">
        <f t="shared" si="19"/>
        <v>1</v>
      </c>
      <c r="CF17" s="61">
        <f t="shared" si="20"/>
        <v>2</v>
      </c>
      <c r="CG17" s="61"/>
      <c r="CH17" s="61">
        <f t="shared" si="21"/>
        <v>1</v>
      </c>
      <c r="CI17" s="61">
        <f t="shared" si="22"/>
        <v>1</v>
      </c>
      <c r="CJ17" s="65"/>
      <c r="CK17" s="51" t="s">
        <v>31</v>
      </c>
      <c r="CL17" s="66">
        <f>SUM('SA 2015 PLP'!Q27-'SA 2015 PLP'!B27)</f>
        <v>0</v>
      </c>
      <c r="CM17" s="52" t="s">
        <v>25</v>
      </c>
      <c r="CN17" s="53" t="s">
        <v>32</v>
      </c>
      <c r="CO17" s="54" t="s">
        <v>33</v>
      </c>
      <c r="CP17" s="67" t="s">
        <v>34</v>
      </c>
    </row>
    <row r="18" spans="1:94" ht="18">
      <c r="A18" s="69"/>
      <c r="B18" s="78">
        <v>15</v>
      </c>
      <c r="C18" s="74" t="s">
        <v>44</v>
      </c>
      <c r="D18" s="72"/>
      <c r="E18" s="49">
        <v>17</v>
      </c>
      <c r="F18" s="49">
        <v>15</v>
      </c>
      <c r="G18" s="148">
        <v>15</v>
      </c>
      <c r="H18" s="49"/>
      <c r="I18" s="49"/>
      <c r="J18" s="81">
        <f t="shared" si="0"/>
        <v>47</v>
      </c>
      <c r="K18" s="80">
        <f t="shared" si="1"/>
        <v>15.666666666666666</v>
      </c>
      <c r="L18" s="91">
        <f t="shared" si="2"/>
        <v>0</v>
      </c>
      <c r="M18" s="71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BK18" s="61"/>
      <c r="BL18" s="61">
        <f t="shared" si="3"/>
        <v>1</v>
      </c>
      <c r="BM18" s="61">
        <f t="shared" si="4"/>
        <v>1</v>
      </c>
      <c r="BN18" s="61">
        <f t="shared" si="5"/>
        <v>1</v>
      </c>
      <c r="BO18" s="61">
        <f t="shared" si="6"/>
        <v>1</v>
      </c>
      <c r="BP18" s="61">
        <f t="shared" si="7"/>
        <v>1</v>
      </c>
      <c r="BQ18" s="61">
        <f t="shared" si="8"/>
        <v>5</v>
      </c>
      <c r="BR18" s="61"/>
      <c r="BS18" s="61">
        <f t="shared" si="9"/>
        <v>0</v>
      </c>
      <c r="BT18" s="61">
        <f t="shared" si="10"/>
        <v>0</v>
      </c>
      <c r="BU18" s="61">
        <f t="shared" si="11"/>
        <v>0</v>
      </c>
      <c r="BV18" s="61">
        <f t="shared" si="12"/>
        <v>0</v>
      </c>
      <c r="BW18" s="61">
        <f t="shared" si="13"/>
        <v>0</v>
      </c>
      <c r="BX18" s="61"/>
      <c r="BY18" s="61">
        <f t="shared" si="14"/>
        <v>1</v>
      </c>
      <c r="BZ18" s="61">
        <f t="shared" si="15"/>
        <v>0</v>
      </c>
      <c r="CA18" s="61">
        <f t="shared" si="16"/>
        <v>0</v>
      </c>
      <c r="CB18" s="61">
        <f t="shared" si="17"/>
        <v>1</v>
      </c>
      <c r="CC18" s="61"/>
      <c r="CD18" s="61">
        <f t="shared" si="18"/>
        <v>0</v>
      </c>
      <c r="CE18" s="61">
        <f t="shared" si="19"/>
        <v>0</v>
      </c>
      <c r="CF18" s="61">
        <f t="shared" si="20"/>
        <v>0</v>
      </c>
      <c r="CG18" s="61"/>
      <c r="CH18" s="61">
        <f t="shared" si="21"/>
        <v>1</v>
      </c>
      <c r="CI18" s="61">
        <f t="shared" si="22"/>
        <v>1</v>
      </c>
      <c r="CJ18" s="65"/>
      <c r="CK18" s="51" t="s">
        <v>31</v>
      </c>
      <c r="CL18" s="66">
        <f>SUM('SA 2015 PLP'!Q28-'SA 2015 PLP'!B28)</f>
        <v>-15</v>
      </c>
      <c r="CM18" s="52" t="s">
        <v>25</v>
      </c>
      <c r="CN18" s="53" t="s">
        <v>32</v>
      </c>
      <c r="CO18" s="54" t="s">
        <v>33</v>
      </c>
      <c r="CP18" s="67" t="s">
        <v>34</v>
      </c>
    </row>
    <row r="19" spans="1:94" ht="18">
      <c r="A19" s="69"/>
      <c r="B19" s="78">
        <v>16</v>
      </c>
      <c r="C19" s="4" t="s">
        <v>73</v>
      </c>
      <c r="D19" s="73"/>
      <c r="E19" s="50"/>
      <c r="F19" s="50">
        <v>19</v>
      </c>
      <c r="G19" s="50"/>
      <c r="H19" s="50"/>
      <c r="I19" s="50"/>
      <c r="J19" s="81">
        <f t="shared" si="0"/>
        <v>19</v>
      </c>
      <c r="K19" s="80">
        <f t="shared" si="1"/>
        <v>19</v>
      </c>
      <c r="L19" s="91">
        <f t="shared" si="2"/>
        <v>0</v>
      </c>
      <c r="M19" s="71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BK19" s="61"/>
      <c r="BL19" s="61">
        <f t="shared" si="3"/>
        <v>1</v>
      </c>
      <c r="BM19" s="61">
        <f t="shared" si="4"/>
        <v>1</v>
      </c>
      <c r="BN19" s="61">
        <f t="shared" si="5"/>
        <v>1</v>
      </c>
      <c r="BO19" s="61">
        <f t="shared" si="6"/>
        <v>1</v>
      </c>
      <c r="BP19" s="61">
        <f t="shared" si="7"/>
        <v>1</v>
      </c>
      <c r="BQ19" s="61">
        <f t="shared" si="8"/>
        <v>5</v>
      </c>
      <c r="BR19" s="61"/>
      <c r="BS19" s="61">
        <f t="shared" si="9"/>
        <v>1</v>
      </c>
      <c r="BT19" s="61">
        <f t="shared" si="10"/>
        <v>1</v>
      </c>
      <c r="BU19" s="61">
        <f t="shared" si="11"/>
        <v>1</v>
      </c>
      <c r="BV19" s="61">
        <f t="shared" si="12"/>
        <v>1</v>
      </c>
      <c r="BW19" s="61">
        <f t="shared" si="13"/>
        <v>4</v>
      </c>
      <c r="BX19" s="61"/>
      <c r="BY19" s="61">
        <f t="shared" si="14"/>
        <v>0</v>
      </c>
      <c r="BZ19" s="61">
        <f t="shared" si="15"/>
        <v>0</v>
      </c>
      <c r="CA19" s="61">
        <f t="shared" si="16"/>
        <v>0</v>
      </c>
      <c r="CB19" s="61">
        <f t="shared" si="17"/>
        <v>0</v>
      </c>
      <c r="CC19" s="61"/>
      <c r="CD19" s="61">
        <f t="shared" si="18"/>
        <v>1</v>
      </c>
      <c r="CE19" s="61">
        <f t="shared" si="19"/>
        <v>1</v>
      </c>
      <c r="CF19" s="61">
        <f t="shared" si="20"/>
        <v>2</v>
      </c>
      <c r="CG19" s="61"/>
      <c r="CH19" s="61">
        <f t="shared" si="21"/>
        <v>1</v>
      </c>
      <c r="CI19" s="61">
        <f t="shared" si="22"/>
        <v>1</v>
      </c>
      <c r="CJ19" s="65"/>
      <c r="CK19" s="51" t="s">
        <v>31</v>
      </c>
      <c r="CL19" s="66">
        <f>SUM('SA 2015 PLP'!Q29-'SA 2015 PLP'!B29)</f>
        <v>-1</v>
      </c>
      <c r="CM19" s="52" t="s">
        <v>25</v>
      </c>
      <c r="CN19" s="53" t="s">
        <v>32</v>
      </c>
      <c r="CO19" s="54" t="s">
        <v>33</v>
      </c>
      <c r="CP19" s="67" t="s">
        <v>34</v>
      </c>
    </row>
    <row r="20" spans="1:94" ht="18">
      <c r="A20" s="69"/>
      <c r="B20" s="78">
        <v>17</v>
      </c>
      <c r="C20" s="74" t="s">
        <v>43</v>
      </c>
      <c r="D20" s="72"/>
      <c r="E20" s="49"/>
      <c r="F20" s="49">
        <v>22</v>
      </c>
      <c r="G20" s="49"/>
      <c r="H20" s="49"/>
      <c r="I20" s="49"/>
      <c r="J20" s="81">
        <f t="shared" si="0"/>
        <v>22</v>
      </c>
      <c r="K20" s="80">
        <f t="shared" si="1"/>
        <v>22</v>
      </c>
      <c r="L20" s="91">
        <f t="shared" si="2"/>
        <v>0</v>
      </c>
      <c r="M20" s="71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BK20" s="61"/>
      <c r="BL20" s="61">
        <f t="shared" si="3"/>
        <v>1</v>
      </c>
      <c r="BM20" s="61">
        <f t="shared" si="4"/>
        <v>1</v>
      </c>
      <c r="BN20" s="61">
        <f t="shared" si="5"/>
        <v>1</v>
      </c>
      <c r="BO20" s="61">
        <f t="shared" si="6"/>
        <v>1</v>
      </c>
      <c r="BP20" s="61">
        <f t="shared" si="7"/>
        <v>1</v>
      </c>
      <c r="BQ20" s="61">
        <f t="shared" si="8"/>
        <v>5</v>
      </c>
      <c r="BR20" s="61"/>
      <c r="BS20" s="61">
        <f t="shared" si="9"/>
        <v>1</v>
      </c>
      <c r="BT20" s="61">
        <f t="shared" si="10"/>
        <v>1</v>
      </c>
      <c r="BU20" s="61">
        <f t="shared" si="11"/>
        <v>1</v>
      </c>
      <c r="BV20" s="61">
        <f t="shared" si="12"/>
        <v>1</v>
      </c>
      <c r="BW20" s="61">
        <f t="shared" si="13"/>
        <v>4</v>
      </c>
      <c r="BX20" s="61"/>
      <c r="BY20" s="61">
        <f t="shared" si="14"/>
        <v>0</v>
      </c>
      <c r="BZ20" s="61">
        <f t="shared" si="15"/>
        <v>0</v>
      </c>
      <c r="CA20" s="61">
        <f t="shared" si="16"/>
        <v>0</v>
      </c>
      <c r="CB20" s="61">
        <f t="shared" si="17"/>
        <v>0</v>
      </c>
      <c r="CC20" s="61"/>
      <c r="CD20" s="61">
        <f t="shared" si="18"/>
        <v>1</v>
      </c>
      <c r="CE20" s="61">
        <f t="shared" si="19"/>
        <v>1</v>
      </c>
      <c r="CF20" s="61">
        <f t="shared" si="20"/>
        <v>2</v>
      </c>
      <c r="CG20" s="61"/>
      <c r="CH20" s="61">
        <f t="shared" si="21"/>
        <v>1</v>
      </c>
      <c r="CI20" s="61">
        <f t="shared" si="22"/>
        <v>1</v>
      </c>
      <c r="CJ20" s="65"/>
      <c r="CK20" s="51" t="s">
        <v>31</v>
      </c>
      <c r="CL20" s="66">
        <f>SUM('SA 2015 PLP'!Q30-'SA 2015 PLP'!B30)</f>
        <v>-1</v>
      </c>
      <c r="CM20" s="52" t="s">
        <v>25</v>
      </c>
      <c r="CN20" s="53" t="s">
        <v>32</v>
      </c>
      <c r="CO20" s="54" t="s">
        <v>33</v>
      </c>
      <c r="CP20" s="67" t="s">
        <v>34</v>
      </c>
    </row>
    <row r="21" spans="1:94" ht="18">
      <c r="A21" s="69"/>
      <c r="B21" s="78">
        <v>18</v>
      </c>
      <c r="C21" s="4" t="s">
        <v>78</v>
      </c>
      <c r="D21" s="73"/>
      <c r="E21" s="50"/>
      <c r="F21" s="50">
        <v>18</v>
      </c>
      <c r="G21" s="50"/>
      <c r="H21" s="50"/>
      <c r="I21" s="50"/>
      <c r="J21" s="81">
        <f t="shared" si="0"/>
        <v>18</v>
      </c>
      <c r="K21" s="80">
        <f t="shared" si="1"/>
        <v>18</v>
      </c>
      <c r="L21" s="91">
        <f t="shared" si="2"/>
        <v>0</v>
      </c>
      <c r="M21" s="71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BK21" s="61"/>
      <c r="BL21" s="61">
        <f t="shared" si="3"/>
        <v>1</v>
      </c>
      <c r="BM21" s="61">
        <f t="shared" si="4"/>
        <v>1</v>
      </c>
      <c r="BN21" s="61">
        <f t="shared" si="5"/>
        <v>1</v>
      </c>
      <c r="BO21" s="61">
        <f t="shared" si="6"/>
        <v>1</v>
      </c>
      <c r="BP21" s="61">
        <f t="shared" si="7"/>
        <v>1</v>
      </c>
      <c r="BQ21" s="61">
        <f t="shared" si="8"/>
        <v>5</v>
      </c>
      <c r="BR21" s="61"/>
      <c r="BS21" s="61">
        <f t="shared" si="9"/>
        <v>1</v>
      </c>
      <c r="BT21" s="61">
        <f t="shared" si="10"/>
        <v>1</v>
      </c>
      <c r="BU21" s="61">
        <f t="shared" si="11"/>
        <v>1</v>
      </c>
      <c r="BV21" s="61">
        <f t="shared" si="12"/>
        <v>1</v>
      </c>
      <c r="BW21" s="61">
        <f t="shared" si="13"/>
        <v>4</v>
      </c>
      <c r="BX21" s="61"/>
      <c r="BY21" s="61">
        <f t="shared" si="14"/>
        <v>0</v>
      </c>
      <c r="BZ21" s="61">
        <f t="shared" si="15"/>
        <v>0</v>
      </c>
      <c r="CA21" s="61">
        <f t="shared" si="16"/>
        <v>0</v>
      </c>
      <c r="CB21" s="61">
        <f t="shared" si="17"/>
        <v>0</v>
      </c>
      <c r="CC21" s="61"/>
      <c r="CD21" s="61">
        <f t="shared" si="18"/>
        <v>1</v>
      </c>
      <c r="CE21" s="61">
        <f t="shared" si="19"/>
        <v>1</v>
      </c>
      <c r="CF21" s="61">
        <f t="shared" si="20"/>
        <v>2</v>
      </c>
      <c r="CG21" s="61"/>
      <c r="CH21" s="61">
        <f t="shared" si="21"/>
        <v>1</v>
      </c>
      <c r="CI21" s="61">
        <f t="shared" si="22"/>
        <v>1</v>
      </c>
      <c r="CJ21" s="65"/>
      <c r="CK21" s="51" t="s">
        <v>31</v>
      </c>
      <c r="CL21" s="66">
        <f>SUM('SA 2015 PLP'!Q31-'SA 2015 PLP'!B31)</f>
        <v>-1</v>
      </c>
      <c r="CM21" s="52" t="s">
        <v>25</v>
      </c>
      <c r="CN21" s="53" t="s">
        <v>32</v>
      </c>
      <c r="CO21" s="54" t="s">
        <v>33</v>
      </c>
      <c r="CP21" s="67" t="s">
        <v>34</v>
      </c>
    </row>
    <row r="22" spans="1:94" ht="18">
      <c r="A22" s="69"/>
      <c r="B22" s="78">
        <v>19</v>
      </c>
      <c r="C22" s="74" t="s">
        <v>79</v>
      </c>
      <c r="D22" s="72"/>
      <c r="E22" s="49"/>
      <c r="F22" s="49">
        <v>14</v>
      </c>
      <c r="G22" s="49"/>
      <c r="H22" s="49"/>
      <c r="I22" s="49"/>
      <c r="J22" s="81">
        <f t="shared" si="0"/>
        <v>14</v>
      </c>
      <c r="K22" s="80">
        <f t="shared" si="1"/>
        <v>14</v>
      </c>
      <c r="L22" s="91">
        <f t="shared" si="2"/>
        <v>0</v>
      </c>
      <c r="M22" s="71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BK22" s="61"/>
      <c r="BL22" s="61">
        <f t="shared" si="3"/>
        <v>1</v>
      </c>
      <c r="BM22" s="61">
        <f t="shared" si="4"/>
        <v>1</v>
      </c>
      <c r="BN22" s="61">
        <f t="shared" si="5"/>
        <v>1</v>
      </c>
      <c r="BO22" s="61">
        <f t="shared" si="6"/>
        <v>1</v>
      </c>
      <c r="BP22" s="61">
        <f t="shared" si="7"/>
        <v>1</v>
      </c>
      <c r="BQ22" s="61">
        <f t="shared" si="8"/>
        <v>5</v>
      </c>
      <c r="BR22" s="61"/>
      <c r="BS22" s="61">
        <f t="shared" si="9"/>
        <v>1</v>
      </c>
      <c r="BT22" s="61">
        <f t="shared" si="10"/>
        <v>1</v>
      </c>
      <c r="BU22" s="61">
        <f t="shared" si="11"/>
        <v>1</v>
      </c>
      <c r="BV22" s="61">
        <f t="shared" si="12"/>
        <v>1</v>
      </c>
      <c r="BW22" s="61">
        <f t="shared" si="13"/>
        <v>4</v>
      </c>
      <c r="BX22" s="61"/>
      <c r="BY22" s="61">
        <f t="shared" si="14"/>
        <v>0</v>
      </c>
      <c r="BZ22" s="61">
        <f t="shared" si="15"/>
        <v>0</v>
      </c>
      <c r="CA22" s="61">
        <f t="shared" si="16"/>
        <v>0</v>
      </c>
      <c r="CB22" s="61">
        <f t="shared" si="17"/>
        <v>0</v>
      </c>
      <c r="CC22" s="61"/>
      <c r="CD22" s="61">
        <f t="shared" si="18"/>
        <v>1</v>
      </c>
      <c r="CE22" s="61">
        <f t="shared" si="19"/>
        <v>1</v>
      </c>
      <c r="CF22" s="61">
        <f t="shared" si="20"/>
        <v>2</v>
      </c>
      <c r="CG22" s="61"/>
      <c r="CH22" s="61">
        <f t="shared" si="21"/>
        <v>1</v>
      </c>
      <c r="CI22" s="61">
        <f t="shared" si="22"/>
        <v>1</v>
      </c>
      <c r="CJ22" s="65"/>
      <c r="CK22" s="51" t="s">
        <v>31</v>
      </c>
      <c r="CL22" s="66">
        <f>SUM('SA 2015 PLP'!Q32-'SA 2015 PLP'!B32)</f>
        <v>-17</v>
      </c>
      <c r="CM22" s="52" t="s">
        <v>25</v>
      </c>
      <c r="CN22" s="53" t="s">
        <v>32</v>
      </c>
      <c r="CO22" s="54" t="s">
        <v>33</v>
      </c>
      <c r="CP22" s="67" t="s">
        <v>34</v>
      </c>
    </row>
    <row r="23" spans="1:94" ht="18">
      <c r="A23" s="69"/>
      <c r="B23" s="78">
        <v>20</v>
      </c>
      <c r="C23" s="4" t="s">
        <v>85</v>
      </c>
      <c r="D23" s="73"/>
      <c r="E23" s="50"/>
      <c r="F23" s="50"/>
      <c r="G23" s="148">
        <v>19</v>
      </c>
      <c r="H23" s="50"/>
      <c r="I23" s="50"/>
      <c r="J23" s="81">
        <f t="shared" si="0"/>
        <v>19</v>
      </c>
      <c r="K23" s="80">
        <f t="shared" si="1"/>
        <v>19</v>
      </c>
      <c r="L23" s="91">
        <f t="shared" si="2"/>
        <v>0</v>
      </c>
      <c r="M23" s="71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BK23" s="61"/>
      <c r="BL23" s="61">
        <f t="shared" si="3"/>
        <v>1</v>
      </c>
      <c r="BM23" s="61">
        <f t="shared" si="4"/>
        <v>1</v>
      </c>
      <c r="BN23" s="61">
        <f t="shared" si="5"/>
        <v>1</v>
      </c>
      <c r="BO23" s="61">
        <f t="shared" si="6"/>
        <v>1</v>
      </c>
      <c r="BP23" s="61">
        <f t="shared" si="7"/>
        <v>1</v>
      </c>
      <c r="BQ23" s="61">
        <f t="shared" si="8"/>
        <v>5</v>
      </c>
      <c r="BR23" s="61"/>
      <c r="BS23" s="61">
        <f t="shared" si="9"/>
        <v>1</v>
      </c>
      <c r="BT23" s="61">
        <f t="shared" si="10"/>
        <v>1</v>
      </c>
      <c r="BU23" s="61">
        <f t="shared" si="11"/>
        <v>1</v>
      </c>
      <c r="BV23" s="61">
        <f t="shared" si="12"/>
        <v>1</v>
      </c>
      <c r="BW23" s="61">
        <f t="shared" si="13"/>
        <v>4</v>
      </c>
      <c r="BX23" s="61"/>
      <c r="BY23" s="61">
        <f t="shared" si="14"/>
        <v>1</v>
      </c>
      <c r="BZ23" s="61">
        <f t="shared" si="15"/>
        <v>1</v>
      </c>
      <c r="CA23" s="61">
        <f t="shared" si="16"/>
        <v>1</v>
      </c>
      <c r="CB23" s="61">
        <f t="shared" si="17"/>
        <v>3</v>
      </c>
      <c r="CC23" s="61"/>
      <c r="CD23" s="61">
        <f t="shared" si="18"/>
        <v>0</v>
      </c>
      <c r="CE23" s="61">
        <f t="shared" si="19"/>
        <v>0</v>
      </c>
      <c r="CF23" s="61">
        <f t="shared" si="20"/>
        <v>0</v>
      </c>
      <c r="CG23" s="61"/>
      <c r="CH23" s="61">
        <f t="shared" si="21"/>
        <v>1</v>
      </c>
      <c r="CI23" s="61">
        <f t="shared" si="22"/>
        <v>1</v>
      </c>
      <c r="CJ23" s="65"/>
      <c r="CK23" s="51" t="s">
        <v>31</v>
      </c>
      <c r="CL23" s="66">
        <f>SUM('SA 2015 PLP'!Q33-'SA 2015 PLP'!B33)</f>
        <v>-2</v>
      </c>
      <c r="CM23" s="52" t="s">
        <v>25</v>
      </c>
      <c r="CN23" s="53" t="s">
        <v>32</v>
      </c>
      <c r="CO23" s="54" t="s">
        <v>33</v>
      </c>
      <c r="CP23" s="67" t="s">
        <v>34</v>
      </c>
    </row>
    <row r="24" spans="1:94" ht="18">
      <c r="A24" s="69"/>
      <c r="B24" s="78">
        <v>21</v>
      </c>
      <c r="C24" s="74" t="s">
        <v>83</v>
      </c>
      <c r="D24" s="72"/>
      <c r="E24" s="49"/>
      <c r="F24" s="49"/>
      <c r="G24" s="148">
        <v>16</v>
      </c>
      <c r="H24" s="49"/>
      <c r="I24" s="49"/>
      <c r="J24" s="81">
        <f t="shared" si="0"/>
        <v>16</v>
      </c>
      <c r="K24" s="80">
        <f t="shared" si="1"/>
        <v>16</v>
      </c>
      <c r="L24" s="91">
        <f t="shared" si="2"/>
        <v>0</v>
      </c>
      <c r="M24" s="71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BK24" s="61"/>
      <c r="BL24" s="61">
        <f t="shared" si="3"/>
        <v>1</v>
      </c>
      <c r="BM24" s="61">
        <f t="shared" si="4"/>
        <v>1</v>
      </c>
      <c r="BN24" s="61">
        <f t="shared" si="5"/>
        <v>1</v>
      </c>
      <c r="BO24" s="61">
        <f t="shared" si="6"/>
        <v>1</v>
      </c>
      <c r="BP24" s="61">
        <f t="shared" si="7"/>
        <v>1</v>
      </c>
      <c r="BQ24" s="61">
        <f t="shared" si="8"/>
        <v>5</v>
      </c>
      <c r="BR24" s="61"/>
      <c r="BS24" s="61">
        <f t="shared" si="9"/>
        <v>1</v>
      </c>
      <c r="BT24" s="61">
        <f t="shared" si="10"/>
        <v>1</v>
      </c>
      <c r="BU24" s="61">
        <f t="shared" si="11"/>
        <v>1</v>
      </c>
      <c r="BV24" s="61">
        <f t="shared" si="12"/>
        <v>1</v>
      </c>
      <c r="BW24" s="61">
        <f t="shared" si="13"/>
        <v>4</v>
      </c>
      <c r="BX24" s="61"/>
      <c r="BY24" s="61">
        <f t="shared" si="14"/>
        <v>1</v>
      </c>
      <c r="BZ24" s="61">
        <f t="shared" si="15"/>
        <v>1</v>
      </c>
      <c r="CA24" s="61">
        <f t="shared" si="16"/>
        <v>1</v>
      </c>
      <c r="CB24" s="61">
        <f t="shared" si="17"/>
        <v>3</v>
      </c>
      <c r="CC24" s="61"/>
      <c r="CD24" s="61">
        <f t="shared" si="18"/>
        <v>0</v>
      </c>
      <c r="CE24" s="61">
        <f t="shared" si="19"/>
        <v>0</v>
      </c>
      <c r="CF24" s="61">
        <f t="shared" si="20"/>
        <v>0</v>
      </c>
      <c r="CG24" s="61"/>
      <c r="CH24" s="61">
        <f t="shared" si="21"/>
        <v>1</v>
      </c>
      <c r="CI24" s="61">
        <f t="shared" si="22"/>
        <v>1</v>
      </c>
      <c r="CJ24" s="65"/>
      <c r="CK24" s="51" t="s">
        <v>31</v>
      </c>
      <c r="CL24" s="66">
        <f>SUM('SA 2015 PLP'!Q34-'SA 2015 PLP'!B34)</f>
        <v>-21</v>
      </c>
      <c r="CM24" s="52" t="s">
        <v>25</v>
      </c>
      <c r="CN24" s="53" t="s">
        <v>32</v>
      </c>
      <c r="CO24" s="54" t="s">
        <v>33</v>
      </c>
      <c r="CP24" s="67" t="s">
        <v>34</v>
      </c>
    </row>
    <row r="25" spans="1:94" ht="18">
      <c r="A25" s="69"/>
      <c r="B25" s="78">
        <v>22</v>
      </c>
      <c r="C25" s="4" t="s">
        <v>84</v>
      </c>
      <c r="D25" s="73"/>
      <c r="E25" s="50"/>
      <c r="F25" s="50"/>
      <c r="G25" s="148">
        <v>14</v>
      </c>
      <c r="H25" s="50"/>
      <c r="I25" s="50"/>
      <c r="J25" s="81">
        <f t="shared" si="0"/>
        <v>14</v>
      </c>
      <c r="K25" s="80">
        <f t="shared" si="1"/>
        <v>14</v>
      </c>
      <c r="L25" s="91">
        <f t="shared" si="2"/>
        <v>0</v>
      </c>
      <c r="M25" s="71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BK25" s="61"/>
      <c r="BL25" s="61">
        <f t="shared" si="3"/>
        <v>1</v>
      </c>
      <c r="BM25" s="61">
        <f t="shared" si="4"/>
        <v>1</v>
      </c>
      <c r="BN25" s="61">
        <f t="shared" si="5"/>
        <v>1</v>
      </c>
      <c r="BO25" s="61">
        <f t="shared" si="6"/>
        <v>1</v>
      </c>
      <c r="BP25" s="61">
        <f t="shared" si="7"/>
        <v>1</v>
      </c>
      <c r="BQ25" s="61">
        <f t="shared" si="8"/>
        <v>5</v>
      </c>
      <c r="BR25" s="61"/>
      <c r="BS25" s="61">
        <f t="shared" si="9"/>
        <v>1</v>
      </c>
      <c r="BT25" s="61">
        <f t="shared" si="10"/>
        <v>1</v>
      </c>
      <c r="BU25" s="61">
        <f t="shared" si="11"/>
        <v>1</v>
      </c>
      <c r="BV25" s="61">
        <f t="shared" si="12"/>
        <v>1</v>
      </c>
      <c r="BW25" s="61">
        <f t="shared" si="13"/>
        <v>4</v>
      </c>
      <c r="BX25" s="61"/>
      <c r="BY25" s="61">
        <f t="shared" si="14"/>
        <v>1</v>
      </c>
      <c r="BZ25" s="61">
        <f t="shared" si="15"/>
        <v>1</v>
      </c>
      <c r="CA25" s="61">
        <f t="shared" si="16"/>
        <v>1</v>
      </c>
      <c r="CB25" s="61">
        <f t="shared" si="17"/>
        <v>3</v>
      </c>
      <c r="CC25" s="61"/>
      <c r="CD25" s="61">
        <f t="shared" si="18"/>
        <v>0</v>
      </c>
      <c r="CE25" s="61">
        <f t="shared" si="19"/>
        <v>0</v>
      </c>
      <c r="CF25" s="61">
        <f t="shared" si="20"/>
        <v>0</v>
      </c>
      <c r="CG25" s="61"/>
      <c r="CH25" s="61">
        <f t="shared" si="21"/>
        <v>1</v>
      </c>
      <c r="CI25" s="61">
        <f t="shared" si="22"/>
        <v>1</v>
      </c>
      <c r="CJ25" s="65"/>
      <c r="CK25" s="51" t="s">
        <v>31</v>
      </c>
      <c r="CL25" s="66">
        <f>SUM('SA 2015 PLP'!Q35-'SA 2015 PLP'!B35)</f>
        <v>-22</v>
      </c>
      <c r="CM25" s="52" t="s">
        <v>25</v>
      </c>
      <c r="CN25" s="53" t="s">
        <v>32</v>
      </c>
      <c r="CO25" s="54" t="s">
        <v>33</v>
      </c>
      <c r="CP25" s="67" t="s">
        <v>34</v>
      </c>
    </row>
    <row r="26" spans="1:94" ht="18">
      <c r="A26" s="69"/>
      <c r="B26" s="78">
        <v>23</v>
      </c>
      <c r="C26" s="74" t="s">
        <v>82</v>
      </c>
      <c r="D26" s="72"/>
      <c r="E26" s="49"/>
      <c r="F26" s="49"/>
      <c r="G26" s="148">
        <v>17</v>
      </c>
      <c r="H26" s="49"/>
      <c r="I26" s="49"/>
      <c r="J26" s="81">
        <f t="shared" si="0"/>
        <v>17</v>
      </c>
      <c r="K26" s="80">
        <f t="shared" si="1"/>
        <v>17</v>
      </c>
      <c r="L26" s="91">
        <f t="shared" si="2"/>
        <v>0</v>
      </c>
      <c r="M26" s="71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BK26" s="61"/>
      <c r="BL26" s="61">
        <f t="shared" si="3"/>
        <v>1</v>
      </c>
      <c r="BM26" s="61">
        <f t="shared" si="4"/>
        <v>1</v>
      </c>
      <c r="BN26" s="61">
        <f t="shared" si="5"/>
        <v>1</v>
      </c>
      <c r="BO26" s="61">
        <f t="shared" si="6"/>
        <v>1</v>
      </c>
      <c r="BP26" s="61">
        <f t="shared" si="7"/>
        <v>1</v>
      </c>
      <c r="BQ26" s="61">
        <f t="shared" si="8"/>
        <v>5</v>
      </c>
      <c r="BR26" s="61"/>
      <c r="BS26" s="61">
        <f t="shared" si="9"/>
        <v>1</v>
      </c>
      <c r="BT26" s="61">
        <f t="shared" si="10"/>
        <v>1</v>
      </c>
      <c r="BU26" s="61">
        <f t="shared" si="11"/>
        <v>1</v>
      </c>
      <c r="BV26" s="61">
        <f t="shared" si="12"/>
        <v>1</v>
      </c>
      <c r="BW26" s="61">
        <f t="shared" si="13"/>
        <v>4</v>
      </c>
      <c r="BX26" s="61"/>
      <c r="BY26" s="61">
        <f t="shared" si="14"/>
        <v>1</v>
      </c>
      <c r="BZ26" s="61">
        <f t="shared" si="15"/>
        <v>1</v>
      </c>
      <c r="CA26" s="61">
        <f t="shared" si="16"/>
        <v>1</v>
      </c>
      <c r="CB26" s="61">
        <f t="shared" si="17"/>
        <v>3</v>
      </c>
      <c r="CC26" s="61"/>
      <c r="CD26" s="61">
        <f t="shared" si="18"/>
        <v>0</v>
      </c>
      <c r="CE26" s="61">
        <f t="shared" si="19"/>
        <v>0</v>
      </c>
      <c r="CF26" s="61">
        <f t="shared" si="20"/>
        <v>0</v>
      </c>
      <c r="CG26" s="61"/>
      <c r="CH26" s="61">
        <f t="shared" si="21"/>
        <v>1</v>
      </c>
      <c r="CI26" s="61">
        <f t="shared" si="22"/>
        <v>1</v>
      </c>
      <c r="CJ26" s="65"/>
      <c r="CK26" s="51" t="s">
        <v>31</v>
      </c>
      <c r="CL26" s="66">
        <f>SUM('SA 2015 PLP'!Q36-'SA 2015 PLP'!B36)</f>
        <v>-23</v>
      </c>
      <c r="CM26" s="52" t="s">
        <v>25</v>
      </c>
      <c r="CN26" s="53" t="s">
        <v>32</v>
      </c>
      <c r="CO26" s="54" t="s">
        <v>33</v>
      </c>
      <c r="CP26" s="67" t="s">
        <v>34</v>
      </c>
    </row>
    <row r="27" spans="1:94" ht="18">
      <c r="A27" s="69"/>
      <c r="B27" s="78">
        <v>24</v>
      </c>
      <c r="C27" s="4" t="s">
        <v>51</v>
      </c>
      <c r="D27" s="73"/>
      <c r="E27" s="50"/>
      <c r="F27" s="50"/>
      <c r="G27" s="148">
        <v>21</v>
      </c>
      <c r="H27" s="50"/>
      <c r="I27" s="50"/>
      <c r="J27" s="81">
        <f t="shared" si="0"/>
        <v>21</v>
      </c>
      <c r="K27" s="80">
        <f t="shared" si="1"/>
        <v>21</v>
      </c>
      <c r="L27" s="91">
        <f t="shared" si="2"/>
        <v>0</v>
      </c>
      <c r="M27" s="71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BK27" s="61"/>
      <c r="BL27" s="61">
        <f t="shared" si="3"/>
        <v>1</v>
      </c>
      <c r="BM27" s="61">
        <f t="shared" si="4"/>
        <v>1</v>
      </c>
      <c r="BN27" s="61">
        <f t="shared" si="5"/>
        <v>1</v>
      </c>
      <c r="BO27" s="61">
        <f t="shared" si="6"/>
        <v>1</v>
      </c>
      <c r="BP27" s="61">
        <f t="shared" si="7"/>
        <v>1</v>
      </c>
      <c r="BQ27" s="61">
        <f t="shared" si="8"/>
        <v>5</v>
      </c>
      <c r="BR27" s="61"/>
      <c r="BS27" s="61">
        <f t="shared" si="9"/>
        <v>1</v>
      </c>
      <c r="BT27" s="61">
        <f t="shared" si="10"/>
        <v>1</v>
      </c>
      <c r="BU27" s="61">
        <f t="shared" si="11"/>
        <v>1</v>
      </c>
      <c r="BV27" s="61">
        <f t="shared" si="12"/>
        <v>1</v>
      </c>
      <c r="BW27" s="61">
        <f t="shared" si="13"/>
        <v>4</v>
      </c>
      <c r="BX27" s="61"/>
      <c r="BY27" s="61">
        <f t="shared" si="14"/>
        <v>1</v>
      </c>
      <c r="BZ27" s="61">
        <f t="shared" si="15"/>
        <v>1</v>
      </c>
      <c r="CA27" s="61">
        <f t="shared" si="16"/>
        <v>1</v>
      </c>
      <c r="CB27" s="61">
        <f t="shared" si="17"/>
        <v>3</v>
      </c>
      <c r="CC27" s="61"/>
      <c r="CD27" s="61">
        <f t="shared" si="18"/>
        <v>0</v>
      </c>
      <c r="CE27" s="61">
        <f t="shared" si="19"/>
        <v>0</v>
      </c>
      <c r="CF27" s="61">
        <f t="shared" si="20"/>
        <v>0</v>
      </c>
      <c r="CG27" s="61"/>
      <c r="CH27" s="61">
        <f t="shared" si="21"/>
        <v>1</v>
      </c>
      <c r="CI27" s="61">
        <f t="shared" si="22"/>
        <v>1</v>
      </c>
      <c r="CJ27" s="65"/>
      <c r="CK27" s="51" t="s">
        <v>31</v>
      </c>
      <c r="CL27" s="66">
        <f>SUM('SA 2015 PLP'!Q37-'SA 2015 PLP'!B37)</f>
        <v>-4</v>
      </c>
      <c r="CM27" s="52" t="s">
        <v>25</v>
      </c>
      <c r="CN27" s="53" t="s">
        <v>32</v>
      </c>
      <c r="CO27" s="54" t="s">
        <v>33</v>
      </c>
      <c r="CP27" s="67" t="s">
        <v>34</v>
      </c>
    </row>
    <row r="28" spans="1:94" ht="18">
      <c r="A28" s="69"/>
      <c r="B28" s="78">
        <v>25</v>
      </c>
      <c r="C28" s="74">
        <v>25</v>
      </c>
      <c r="D28" s="72"/>
      <c r="E28" s="49"/>
      <c r="F28" s="49"/>
      <c r="G28" s="49"/>
      <c r="H28" s="49"/>
      <c r="I28" s="49"/>
      <c r="J28" s="81">
        <f t="shared" si="0"/>
        <v>0</v>
      </c>
      <c r="K28" s="80" t="e">
        <f t="shared" si="1"/>
        <v>#DIV/0!</v>
      </c>
      <c r="L28" s="91">
        <f t="shared" si="2"/>
        <v>0</v>
      </c>
      <c r="M28" s="71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BK28" s="61"/>
      <c r="BL28" s="61">
        <f t="shared" si="3"/>
        <v>1</v>
      </c>
      <c r="BM28" s="61">
        <f t="shared" si="4"/>
        <v>1</v>
      </c>
      <c r="BN28" s="61">
        <f t="shared" si="5"/>
        <v>1</v>
      </c>
      <c r="BO28" s="61">
        <f t="shared" si="6"/>
        <v>1</v>
      </c>
      <c r="BP28" s="61">
        <f t="shared" si="7"/>
        <v>1</v>
      </c>
      <c r="BQ28" s="61">
        <f t="shared" si="8"/>
        <v>5</v>
      </c>
      <c r="BR28" s="61"/>
      <c r="BS28" s="61">
        <f t="shared" si="9"/>
        <v>1</v>
      </c>
      <c r="BT28" s="61">
        <f t="shared" si="10"/>
        <v>1</v>
      </c>
      <c r="BU28" s="61">
        <f t="shared" si="11"/>
        <v>1</v>
      </c>
      <c r="BV28" s="61">
        <f t="shared" si="12"/>
        <v>1</v>
      </c>
      <c r="BW28" s="61">
        <f t="shared" si="13"/>
        <v>4</v>
      </c>
      <c r="BX28" s="61"/>
      <c r="BY28" s="61">
        <f t="shared" si="14"/>
        <v>1</v>
      </c>
      <c r="BZ28" s="61">
        <f t="shared" si="15"/>
        <v>1</v>
      </c>
      <c r="CA28" s="61">
        <f t="shared" si="16"/>
        <v>1</v>
      </c>
      <c r="CB28" s="61">
        <f t="shared" si="17"/>
        <v>3</v>
      </c>
      <c r="CC28" s="61"/>
      <c r="CD28" s="61">
        <f t="shared" si="18"/>
        <v>1</v>
      </c>
      <c r="CE28" s="61">
        <f t="shared" si="19"/>
        <v>1</v>
      </c>
      <c r="CF28" s="61">
        <f t="shared" si="20"/>
        <v>2</v>
      </c>
      <c r="CG28" s="61"/>
      <c r="CH28" s="61">
        <f t="shared" si="21"/>
        <v>1</v>
      </c>
      <c r="CI28" s="61">
        <f t="shared" si="22"/>
        <v>1</v>
      </c>
      <c r="CJ28" s="65"/>
      <c r="CK28" s="51" t="s">
        <v>31</v>
      </c>
      <c r="CL28" s="66" t="e">
        <f>SUM('SA 2015 PLP'!#REF!-'SA 2015 PLP'!#REF!)</f>
        <v>#REF!</v>
      </c>
      <c r="CM28" s="52" t="s">
        <v>25</v>
      </c>
      <c r="CN28" s="53" t="s">
        <v>32</v>
      </c>
      <c r="CO28" s="54" t="s">
        <v>33</v>
      </c>
      <c r="CP28" s="67" t="s">
        <v>34</v>
      </c>
    </row>
    <row r="29" spans="1:94" ht="18">
      <c r="A29" s="69"/>
      <c r="B29" s="78">
        <v>26</v>
      </c>
      <c r="C29" s="4">
        <v>26</v>
      </c>
      <c r="D29" s="73"/>
      <c r="E29" s="50"/>
      <c r="F29" s="50"/>
      <c r="G29" s="50"/>
      <c r="H29" s="50"/>
      <c r="I29" s="50"/>
      <c r="J29" s="81">
        <f t="shared" si="0"/>
        <v>0</v>
      </c>
      <c r="K29" s="80" t="e">
        <f t="shared" si="1"/>
        <v>#DIV/0!</v>
      </c>
      <c r="L29" s="91">
        <f t="shared" si="2"/>
        <v>0</v>
      </c>
      <c r="M29" s="71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BK29" s="61"/>
      <c r="BL29" s="61">
        <f t="shared" si="3"/>
        <v>1</v>
      </c>
      <c r="BM29" s="61">
        <f t="shared" si="4"/>
        <v>1</v>
      </c>
      <c r="BN29" s="61">
        <f t="shared" si="5"/>
        <v>1</v>
      </c>
      <c r="BO29" s="61">
        <f t="shared" si="6"/>
        <v>1</v>
      </c>
      <c r="BP29" s="61">
        <f t="shared" si="7"/>
        <v>1</v>
      </c>
      <c r="BQ29" s="61">
        <f t="shared" si="8"/>
        <v>5</v>
      </c>
      <c r="BR29" s="61"/>
      <c r="BS29" s="61">
        <f t="shared" si="9"/>
        <v>1</v>
      </c>
      <c r="BT29" s="61">
        <f t="shared" si="10"/>
        <v>1</v>
      </c>
      <c r="BU29" s="61">
        <f t="shared" si="11"/>
        <v>1</v>
      </c>
      <c r="BV29" s="61">
        <f t="shared" si="12"/>
        <v>1</v>
      </c>
      <c r="BW29" s="61">
        <f t="shared" si="13"/>
        <v>4</v>
      </c>
      <c r="BX29" s="61"/>
      <c r="BY29" s="61">
        <f t="shared" si="14"/>
        <v>1</v>
      </c>
      <c r="BZ29" s="61">
        <f t="shared" si="15"/>
        <v>1</v>
      </c>
      <c r="CA29" s="61">
        <f t="shared" si="16"/>
        <v>1</v>
      </c>
      <c r="CB29" s="61">
        <f t="shared" si="17"/>
        <v>3</v>
      </c>
      <c r="CC29" s="61"/>
      <c r="CD29" s="61">
        <f t="shared" si="18"/>
        <v>1</v>
      </c>
      <c r="CE29" s="61">
        <f t="shared" si="19"/>
        <v>1</v>
      </c>
      <c r="CF29" s="61">
        <f t="shared" si="20"/>
        <v>2</v>
      </c>
      <c r="CG29" s="61"/>
      <c r="CH29" s="61">
        <f t="shared" si="21"/>
        <v>1</v>
      </c>
      <c r="CI29" s="61">
        <f t="shared" si="22"/>
        <v>1</v>
      </c>
      <c r="CJ29" s="65"/>
      <c r="CK29" s="51" t="s">
        <v>31</v>
      </c>
      <c r="CL29" s="66" t="e">
        <f>SUM('SA 2015 PLP'!#REF!-'SA 2015 PLP'!#REF!)</f>
        <v>#REF!</v>
      </c>
      <c r="CM29" s="52" t="s">
        <v>25</v>
      </c>
      <c r="CN29" s="53" t="s">
        <v>32</v>
      </c>
      <c r="CO29" s="54" t="s">
        <v>33</v>
      </c>
      <c r="CP29" s="67" t="s">
        <v>34</v>
      </c>
    </row>
    <row r="30" spans="1:94" ht="18">
      <c r="A30" s="69"/>
      <c r="B30" s="78">
        <v>27</v>
      </c>
      <c r="C30" s="74">
        <v>27</v>
      </c>
      <c r="D30" s="72"/>
      <c r="E30" s="49"/>
      <c r="F30" s="49"/>
      <c r="G30" s="49"/>
      <c r="H30" s="49"/>
      <c r="I30" s="49"/>
      <c r="J30" s="81">
        <f t="shared" si="0"/>
        <v>0</v>
      </c>
      <c r="K30" s="80" t="e">
        <f t="shared" si="1"/>
        <v>#DIV/0!</v>
      </c>
      <c r="L30" s="91">
        <f t="shared" si="2"/>
        <v>0</v>
      </c>
      <c r="M30" s="71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BK30" s="61"/>
      <c r="BL30" s="61">
        <f t="shared" si="3"/>
        <v>1</v>
      </c>
      <c r="BM30" s="61">
        <f t="shared" si="4"/>
        <v>1</v>
      </c>
      <c r="BN30" s="61">
        <f t="shared" si="5"/>
        <v>1</v>
      </c>
      <c r="BO30" s="61">
        <f t="shared" si="6"/>
        <v>1</v>
      </c>
      <c r="BP30" s="61">
        <f t="shared" si="7"/>
        <v>1</v>
      </c>
      <c r="BQ30" s="61">
        <f t="shared" si="8"/>
        <v>5</v>
      </c>
      <c r="BR30" s="61"/>
      <c r="BS30" s="61">
        <f t="shared" si="9"/>
        <v>1</v>
      </c>
      <c r="BT30" s="61">
        <f t="shared" si="10"/>
        <v>1</v>
      </c>
      <c r="BU30" s="61">
        <f t="shared" si="11"/>
        <v>1</v>
      </c>
      <c r="BV30" s="61">
        <f t="shared" si="12"/>
        <v>1</v>
      </c>
      <c r="BW30" s="61">
        <f t="shared" si="13"/>
        <v>4</v>
      </c>
      <c r="BX30" s="61"/>
      <c r="BY30" s="61">
        <f t="shared" si="14"/>
        <v>1</v>
      </c>
      <c r="BZ30" s="61">
        <f t="shared" si="15"/>
        <v>1</v>
      </c>
      <c r="CA30" s="61">
        <f t="shared" si="16"/>
        <v>1</v>
      </c>
      <c r="CB30" s="61">
        <f t="shared" si="17"/>
        <v>3</v>
      </c>
      <c r="CC30" s="61"/>
      <c r="CD30" s="61">
        <f t="shared" si="18"/>
        <v>1</v>
      </c>
      <c r="CE30" s="61">
        <f t="shared" si="19"/>
        <v>1</v>
      </c>
      <c r="CF30" s="61">
        <f t="shared" si="20"/>
        <v>2</v>
      </c>
      <c r="CG30" s="61"/>
      <c r="CH30" s="61">
        <f t="shared" si="21"/>
        <v>1</v>
      </c>
      <c r="CI30" s="61">
        <f t="shared" si="22"/>
        <v>1</v>
      </c>
      <c r="CJ30" s="65"/>
      <c r="CK30" s="51" t="s">
        <v>31</v>
      </c>
      <c r="CL30" s="66" t="e">
        <f>SUM('SA 2015 PLP'!#REF!-'SA 2015 PLP'!#REF!)</f>
        <v>#REF!</v>
      </c>
      <c r="CM30" s="52" t="s">
        <v>25</v>
      </c>
      <c r="CN30" s="53" t="s">
        <v>32</v>
      </c>
      <c r="CO30" s="54" t="s">
        <v>33</v>
      </c>
      <c r="CP30" s="67" t="s">
        <v>34</v>
      </c>
    </row>
    <row r="31" spans="1:94" ht="18">
      <c r="A31" s="69"/>
      <c r="B31" s="78">
        <v>28</v>
      </c>
      <c r="C31" s="4">
        <v>28</v>
      </c>
      <c r="D31" s="73"/>
      <c r="E31" s="50"/>
      <c r="F31" s="50"/>
      <c r="G31" s="50"/>
      <c r="H31" s="50"/>
      <c r="I31" s="50"/>
      <c r="J31" s="81">
        <f t="shared" si="0"/>
        <v>0</v>
      </c>
      <c r="K31" s="80" t="e">
        <f t="shared" si="1"/>
        <v>#DIV/0!</v>
      </c>
      <c r="L31" s="91">
        <f t="shared" si="2"/>
        <v>0</v>
      </c>
      <c r="M31" s="71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BK31" s="61"/>
      <c r="BL31" s="61">
        <f t="shared" si="3"/>
        <v>1</v>
      </c>
      <c r="BM31" s="61">
        <f t="shared" si="4"/>
        <v>1</v>
      </c>
      <c r="BN31" s="61">
        <f t="shared" si="5"/>
        <v>1</v>
      </c>
      <c r="BO31" s="61">
        <f t="shared" si="6"/>
        <v>1</v>
      </c>
      <c r="BP31" s="61">
        <f t="shared" si="7"/>
        <v>1</v>
      </c>
      <c r="BQ31" s="61">
        <f t="shared" si="8"/>
        <v>5</v>
      </c>
      <c r="BR31" s="61"/>
      <c r="BS31" s="61">
        <f t="shared" si="9"/>
        <v>1</v>
      </c>
      <c r="BT31" s="61">
        <f t="shared" si="10"/>
        <v>1</v>
      </c>
      <c r="BU31" s="61">
        <f t="shared" si="11"/>
        <v>1</v>
      </c>
      <c r="BV31" s="61">
        <f t="shared" si="12"/>
        <v>1</v>
      </c>
      <c r="BW31" s="61">
        <f t="shared" si="13"/>
        <v>4</v>
      </c>
      <c r="BX31" s="61"/>
      <c r="BY31" s="61">
        <f t="shared" si="14"/>
        <v>1</v>
      </c>
      <c r="BZ31" s="61">
        <f t="shared" si="15"/>
        <v>1</v>
      </c>
      <c r="CA31" s="61">
        <f t="shared" si="16"/>
        <v>1</v>
      </c>
      <c r="CB31" s="61">
        <f t="shared" si="17"/>
        <v>3</v>
      </c>
      <c r="CC31" s="61"/>
      <c r="CD31" s="61">
        <f t="shared" si="18"/>
        <v>1</v>
      </c>
      <c r="CE31" s="61">
        <f t="shared" si="19"/>
        <v>1</v>
      </c>
      <c r="CF31" s="61">
        <f t="shared" si="20"/>
        <v>2</v>
      </c>
      <c r="CG31" s="61"/>
      <c r="CH31" s="61">
        <f t="shared" si="21"/>
        <v>1</v>
      </c>
      <c r="CI31" s="61">
        <f t="shared" si="22"/>
        <v>1</v>
      </c>
      <c r="CJ31" s="65"/>
      <c r="CK31" s="51" t="s">
        <v>31</v>
      </c>
      <c r="CL31" s="66" t="e">
        <f>SUM('SA 2015 PLP'!#REF!-'SA 2015 PLP'!#REF!)</f>
        <v>#REF!</v>
      </c>
      <c r="CM31" s="52" t="s">
        <v>25</v>
      </c>
      <c r="CN31" s="53" t="s">
        <v>32</v>
      </c>
      <c r="CO31" s="54" t="s">
        <v>33</v>
      </c>
      <c r="CP31" s="67" t="s">
        <v>34</v>
      </c>
    </row>
    <row r="32" spans="1:94" ht="18">
      <c r="A32" s="69"/>
      <c r="B32" s="78">
        <v>29</v>
      </c>
      <c r="C32" s="74">
        <v>29</v>
      </c>
      <c r="D32" s="72"/>
      <c r="E32" s="49"/>
      <c r="F32" s="49"/>
      <c r="G32" s="49"/>
      <c r="H32" s="49"/>
      <c r="I32" s="49"/>
      <c r="J32" s="81">
        <f t="shared" si="0"/>
        <v>0</v>
      </c>
      <c r="K32" s="80" t="e">
        <f t="shared" si="1"/>
        <v>#DIV/0!</v>
      </c>
      <c r="L32" s="91">
        <f t="shared" si="2"/>
        <v>0</v>
      </c>
      <c r="M32" s="71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BK32" s="61"/>
      <c r="BL32" s="61">
        <f t="shared" si="3"/>
        <v>1</v>
      </c>
      <c r="BM32" s="61">
        <f t="shared" si="4"/>
        <v>1</v>
      </c>
      <c r="BN32" s="61">
        <f t="shared" si="5"/>
        <v>1</v>
      </c>
      <c r="BO32" s="61">
        <f t="shared" si="6"/>
        <v>1</v>
      </c>
      <c r="BP32" s="61">
        <f t="shared" si="7"/>
        <v>1</v>
      </c>
      <c r="BQ32" s="61">
        <f t="shared" si="8"/>
        <v>5</v>
      </c>
      <c r="BR32" s="61"/>
      <c r="BS32" s="61">
        <f t="shared" si="9"/>
        <v>1</v>
      </c>
      <c r="BT32" s="61">
        <f t="shared" si="10"/>
        <v>1</v>
      </c>
      <c r="BU32" s="61">
        <f t="shared" si="11"/>
        <v>1</v>
      </c>
      <c r="BV32" s="61">
        <f t="shared" si="12"/>
        <v>1</v>
      </c>
      <c r="BW32" s="61">
        <f t="shared" si="13"/>
        <v>4</v>
      </c>
      <c r="BX32" s="61"/>
      <c r="BY32" s="61">
        <f t="shared" si="14"/>
        <v>1</v>
      </c>
      <c r="BZ32" s="61">
        <f t="shared" si="15"/>
        <v>1</v>
      </c>
      <c r="CA32" s="61">
        <f t="shared" si="16"/>
        <v>1</v>
      </c>
      <c r="CB32" s="61">
        <f t="shared" si="17"/>
        <v>3</v>
      </c>
      <c r="CC32" s="61"/>
      <c r="CD32" s="61">
        <f t="shared" si="18"/>
        <v>1</v>
      </c>
      <c r="CE32" s="61">
        <f t="shared" si="19"/>
        <v>1</v>
      </c>
      <c r="CF32" s="61">
        <f t="shared" si="20"/>
        <v>2</v>
      </c>
      <c r="CG32" s="61"/>
      <c r="CH32" s="61">
        <f t="shared" si="21"/>
        <v>1</v>
      </c>
      <c r="CI32" s="61">
        <f t="shared" si="22"/>
        <v>1</v>
      </c>
      <c r="CJ32" s="65"/>
      <c r="CK32" s="51" t="s">
        <v>31</v>
      </c>
      <c r="CL32" s="66" t="e">
        <f>SUM('SA 2015 PLP'!#REF!-'SA 2015 PLP'!#REF!)</f>
        <v>#REF!</v>
      </c>
      <c r="CM32" s="52" t="s">
        <v>25</v>
      </c>
      <c r="CN32" s="53" t="s">
        <v>32</v>
      </c>
      <c r="CO32" s="54" t="s">
        <v>33</v>
      </c>
      <c r="CP32" s="67" t="s">
        <v>34</v>
      </c>
    </row>
    <row r="33" spans="1:94" ht="18">
      <c r="A33" s="69"/>
      <c r="B33" s="78">
        <v>30</v>
      </c>
      <c r="C33" s="4">
        <v>30</v>
      </c>
      <c r="D33" s="73"/>
      <c r="E33" s="50"/>
      <c r="F33" s="50"/>
      <c r="G33" s="50"/>
      <c r="H33" s="50"/>
      <c r="I33" s="50"/>
      <c r="J33" s="81">
        <f t="shared" si="0"/>
        <v>0</v>
      </c>
      <c r="K33" s="80" t="e">
        <f t="shared" si="1"/>
        <v>#DIV/0!</v>
      </c>
      <c r="L33" s="91">
        <f t="shared" si="2"/>
        <v>0</v>
      </c>
      <c r="M33" s="71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BK33" s="61"/>
      <c r="BL33" s="61">
        <f t="shared" si="3"/>
        <v>1</v>
      </c>
      <c r="BM33" s="61">
        <f t="shared" si="4"/>
        <v>1</v>
      </c>
      <c r="BN33" s="61">
        <f t="shared" si="5"/>
        <v>1</v>
      </c>
      <c r="BO33" s="61">
        <f t="shared" si="6"/>
        <v>1</v>
      </c>
      <c r="BP33" s="61">
        <f t="shared" si="7"/>
        <v>1</v>
      </c>
      <c r="BQ33" s="61">
        <f t="shared" si="8"/>
        <v>5</v>
      </c>
      <c r="BR33" s="61"/>
      <c r="BS33" s="61">
        <f t="shared" si="9"/>
        <v>1</v>
      </c>
      <c r="BT33" s="61">
        <f t="shared" si="10"/>
        <v>1</v>
      </c>
      <c r="BU33" s="61">
        <f t="shared" si="11"/>
        <v>1</v>
      </c>
      <c r="BV33" s="61">
        <f t="shared" si="12"/>
        <v>1</v>
      </c>
      <c r="BW33" s="61">
        <f t="shared" si="13"/>
        <v>4</v>
      </c>
      <c r="BX33" s="61"/>
      <c r="BY33" s="61">
        <f t="shared" si="14"/>
        <v>1</v>
      </c>
      <c r="BZ33" s="61">
        <f t="shared" si="15"/>
        <v>1</v>
      </c>
      <c r="CA33" s="61">
        <f t="shared" si="16"/>
        <v>1</v>
      </c>
      <c r="CB33" s="61">
        <f t="shared" si="17"/>
        <v>3</v>
      </c>
      <c r="CC33" s="61"/>
      <c r="CD33" s="61">
        <f t="shared" si="18"/>
        <v>1</v>
      </c>
      <c r="CE33" s="61">
        <f t="shared" si="19"/>
        <v>1</v>
      </c>
      <c r="CF33" s="61">
        <f t="shared" si="20"/>
        <v>2</v>
      </c>
      <c r="CG33" s="61"/>
      <c r="CH33" s="61">
        <f t="shared" si="21"/>
        <v>1</v>
      </c>
      <c r="CI33" s="61">
        <f t="shared" si="22"/>
        <v>1</v>
      </c>
      <c r="CJ33" s="65"/>
      <c r="CK33" s="51" t="s">
        <v>31</v>
      </c>
      <c r="CL33" s="66" t="e">
        <f>SUM('SA 2015 PLP'!#REF!-'SA 2015 PLP'!#REF!)</f>
        <v>#REF!</v>
      </c>
      <c r="CM33" s="52" t="s">
        <v>25</v>
      </c>
      <c r="CN33" s="53" t="s">
        <v>32</v>
      </c>
      <c r="CO33" s="54" t="s">
        <v>33</v>
      </c>
      <c r="CP33" s="67" t="s">
        <v>34</v>
      </c>
    </row>
    <row r="34" spans="1:94" ht="18">
      <c r="A34" s="69"/>
      <c r="B34" s="78">
        <v>31</v>
      </c>
      <c r="C34" s="74">
        <v>31</v>
      </c>
      <c r="D34" s="72"/>
      <c r="E34" s="49"/>
      <c r="F34" s="49"/>
      <c r="G34" s="49"/>
      <c r="H34" s="49"/>
      <c r="I34" s="49"/>
      <c r="J34" s="81">
        <f t="shared" si="0"/>
        <v>0</v>
      </c>
      <c r="K34" s="80" t="e">
        <f t="shared" si="1"/>
        <v>#DIV/0!</v>
      </c>
      <c r="L34" s="91">
        <f t="shared" si="2"/>
        <v>0</v>
      </c>
      <c r="M34" s="71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BK34" s="61"/>
      <c r="BL34" s="61">
        <f t="shared" si="3"/>
        <v>1</v>
      </c>
      <c r="BM34" s="61">
        <f t="shared" si="4"/>
        <v>1</v>
      </c>
      <c r="BN34" s="61">
        <f t="shared" si="5"/>
        <v>1</v>
      </c>
      <c r="BO34" s="61">
        <f t="shared" si="6"/>
        <v>1</v>
      </c>
      <c r="BP34" s="61">
        <f t="shared" si="7"/>
        <v>1</v>
      </c>
      <c r="BQ34" s="61">
        <f t="shared" si="8"/>
        <v>5</v>
      </c>
      <c r="BR34" s="61"/>
      <c r="BS34" s="61">
        <f t="shared" si="9"/>
        <v>1</v>
      </c>
      <c r="BT34" s="61">
        <f t="shared" si="10"/>
        <v>1</v>
      </c>
      <c r="BU34" s="61">
        <f t="shared" si="11"/>
        <v>1</v>
      </c>
      <c r="BV34" s="61">
        <f t="shared" si="12"/>
        <v>1</v>
      </c>
      <c r="BW34" s="61">
        <f t="shared" si="13"/>
        <v>4</v>
      </c>
      <c r="BX34" s="61"/>
      <c r="BY34" s="61">
        <f t="shared" si="14"/>
        <v>1</v>
      </c>
      <c r="BZ34" s="61">
        <f t="shared" si="15"/>
        <v>1</v>
      </c>
      <c r="CA34" s="61">
        <f t="shared" si="16"/>
        <v>1</v>
      </c>
      <c r="CB34" s="61">
        <f t="shared" si="17"/>
        <v>3</v>
      </c>
      <c r="CC34" s="61"/>
      <c r="CD34" s="61">
        <f t="shared" si="18"/>
        <v>1</v>
      </c>
      <c r="CE34" s="61">
        <f t="shared" si="19"/>
        <v>1</v>
      </c>
      <c r="CF34" s="61">
        <f t="shared" si="20"/>
        <v>2</v>
      </c>
      <c r="CG34" s="61"/>
      <c r="CH34" s="61">
        <f t="shared" si="21"/>
        <v>1</v>
      </c>
      <c r="CI34" s="61">
        <f t="shared" si="22"/>
        <v>1</v>
      </c>
      <c r="CJ34" s="65"/>
      <c r="CK34" s="51" t="s">
        <v>31</v>
      </c>
      <c r="CL34" s="66" t="e">
        <f>SUM('SA 2015 PLP'!#REF!-'SA 2015 PLP'!#REF!)</f>
        <v>#REF!</v>
      </c>
      <c r="CM34" s="52" t="s">
        <v>25</v>
      </c>
      <c r="CN34" s="53" t="s">
        <v>32</v>
      </c>
      <c r="CO34" s="54" t="s">
        <v>33</v>
      </c>
      <c r="CP34" s="67" t="s">
        <v>34</v>
      </c>
    </row>
    <row r="35" spans="1:94" ht="18">
      <c r="A35" s="69"/>
      <c r="B35" s="78">
        <v>32</v>
      </c>
      <c r="C35" s="4">
        <v>32</v>
      </c>
      <c r="D35" s="73"/>
      <c r="E35" s="50"/>
      <c r="F35" s="50"/>
      <c r="G35" s="50"/>
      <c r="H35" s="50"/>
      <c r="I35" s="50"/>
      <c r="J35" s="81">
        <f t="shared" si="0"/>
        <v>0</v>
      </c>
      <c r="K35" s="80" t="e">
        <f t="shared" si="1"/>
        <v>#DIV/0!</v>
      </c>
      <c r="L35" s="91">
        <f t="shared" si="2"/>
        <v>0</v>
      </c>
      <c r="M35" s="71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BK35" s="61"/>
      <c r="BL35" s="61">
        <f t="shared" si="3"/>
        <v>1</v>
      </c>
      <c r="BM35" s="61">
        <f t="shared" si="4"/>
        <v>1</v>
      </c>
      <c r="BN35" s="61">
        <f t="shared" si="5"/>
        <v>1</v>
      </c>
      <c r="BO35" s="61">
        <f t="shared" si="6"/>
        <v>1</v>
      </c>
      <c r="BP35" s="61">
        <f t="shared" si="7"/>
        <v>1</v>
      </c>
      <c r="BQ35" s="61">
        <f t="shared" si="8"/>
        <v>5</v>
      </c>
      <c r="BR35" s="61"/>
      <c r="BS35" s="61">
        <f t="shared" si="9"/>
        <v>1</v>
      </c>
      <c r="BT35" s="61">
        <f t="shared" si="10"/>
        <v>1</v>
      </c>
      <c r="BU35" s="61">
        <f t="shared" si="11"/>
        <v>1</v>
      </c>
      <c r="BV35" s="61">
        <f t="shared" si="12"/>
        <v>1</v>
      </c>
      <c r="BW35" s="61">
        <f t="shared" si="13"/>
        <v>4</v>
      </c>
      <c r="BX35" s="61"/>
      <c r="BY35" s="61">
        <f t="shared" si="14"/>
        <v>1</v>
      </c>
      <c r="BZ35" s="61">
        <f t="shared" si="15"/>
        <v>1</v>
      </c>
      <c r="CA35" s="61">
        <f t="shared" si="16"/>
        <v>1</v>
      </c>
      <c r="CB35" s="61">
        <f t="shared" si="17"/>
        <v>3</v>
      </c>
      <c r="CC35" s="61"/>
      <c r="CD35" s="61">
        <f t="shared" si="18"/>
        <v>1</v>
      </c>
      <c r="CE35" s="61">
        <f t="shared" si="19"/>
        <v>1</v>
      </c>
      <c r="CF35" s="61">
        <f t="shared" si="20"/>
        <v>2</v>
      </c>
      <c r="CG35" s="61"/>
      <c r="CH35" s="61">
        <f t="shared" si="21"/>
        <v>1</v>
      </c>
      <c r="CI35" s="61">
        <f t="shared" si="22"/>
        <v>1</v>
      </c>
      <c r="CJ35" s="65"/>
      <c r="CK35" s="51" t="s">
        <v>31</v>
      </c>
      <c r="CL35" s="66" t="e">
        <f>SUM('SA 2015 PLP'!#REF!-'SA 2015 PLP'!#REF!)</f>
        <v>#REF!</v>
      </c>
      <c r="CM35" s="52" t="s">
        <v>25</v>
      </c>
      <c r="CN35" s="53" t="s">
        <v>32</v>
      </c>
      <c r="CO35" s="54" t="s">
        <v>33</v>
      </c>
      <c r="CP35" s="67" t="s">
        <v>34</v>
      </c>
    </row>
    <row r="36" spans="1:94" ht="18">
      <c r="A36" s="69"/>
      <c r="B36" s="78">
        <v>33</v>
      </c>
      <c r="C36" s="74">
        <v>33</v>
      </c>
      <c r="D36" s="72"/>
      <c r="E36" s="49"/>
      <c r="F36" s="49"/>
      <c r="G36" s="49"/>
      <c r="H36" s="49"/>
      <c r="I36" s="49"/>
      <c r="J36" s="81">
        <f aca="true" t="shared" si="23" ref="J36:J53">SUM(D36:I36)</f>
        <v>0</v>
      </c>
      <c r="K36" s="80" t="e">
        <f aca="true" t="shared" si="24" ref="K36:K53">AVERAGE(D36:I36)</f>
        <v>#DIV/0!</v>
      </c>
      <c r="L36" s="91">
        <f aca="true" t="shared" si="25" ref="L36:L53">IF(BQ36=5,D36,IF(BW36=4,E36,IF(CB36=3,F36,IF(CF36=2,G36,IF(CI36=1,H36,I36)))))</f>
        <v>0</v>
      </c>
      <c r="M36" s="71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BK36" s="61"/>
      <c r="BL36" s="61">
        <f t="shared" si="3"/>
        <v>1</v>
      </c>
      <c r="BM36" s="61">
        <f t="shared" si="4"/>
        <v>1</v>
      </c>
      <c r="BN36" s="61">
        <f t="shared" si="5"/>
        <v>1</v>
      </c>
      <c r="BO36" s="61">
        <f t="shared" si="6"/>
        <v>1</v>
      </c>
      <c r="BP36" s="61">
        <f t="shared" si="7"/>
        <v>1</v>
      </c>
      <c r="BQ36" s="61">
        <f t="shared" si="8"/>
        <v>5</v>
      </c>
      <c r="BR36" s="61"/>
      <c r="BS36" s="61">
        <f t="shared" si="9"/>
        <v>1</v>
      </c>
      <c r="BT36" s="61">
        <f t="shared" si="10"/>
        <v>1</v>
      </c>
      <c r="BU36" s="61">
        <f t="shared" si="11"/>
        <v>1</v>
      </c>
      <c r="BV36" s="61">
        <f t="shared" si="12"/>
        <v>1</v>
      </c>
      <c r="BW36" s="61">
        <f t="shared" si="13"/>
        <v>4</v>
      </c>
      <c r="BX36" s="61"/>
      <c r="BY36" s="61">
        <f t="shared" si="14"/>
        <v>1</v>
      </c>
      <c r="BZ36" s="61">
        <f t="shared" si="15"/>
        <v>1</v>
      </c>
      <c r="CA36" s="61">
        <f t="shared" si="16"/>
        <v>1</v>
      </c>
      <c r="CB36" s="61">
        <f t="shared" si="17"/>
        <v>3</v>
      </c>
      <c r="CC36" s="61"/>
      <c r="CD36" s="61">
        <f t="shared" si="18"/>
        <v>1</v>
      </c>
      <c r="CE36" s="61">
        <f t="shared" si="19"/>
        <v>1</v>
      </c>
      <c r="CF36" s="61">
        <f t="shared" si="20"/>
        <v>2</v>
      </c>
      <c r="CG36" s="61"/>
      <c r="CH36" s="61">
        <f t="shared" si="21"/>
        <v>1</v>
      </c>
      <c r="CI36" s="61">
        <f t="shared" si="22"/>
        <v>1</v>
      </c>
      <c r="CJ36" s="65"/>
      <c r="CK36" s="51" t="s">
        <v>31</v>
      </c>
      <c r="CL36" s="66" t="e">
        <f>SUM('SA 2015 PLP'!#REF!-'SA 2015 PLP'!#REF!)</f>
        <v>#REF!</v>
      </c>
      <c r="CM36" s="52" t="s">
        <v>25</v>
      </c>
      <c r="CN36" s="53" t="s">
        <v>32</v>
      </c>
      <c r="CO36" s="54" t="s">
        <v>33</v>
      </c>
      <c r="CP36" s="67" t="s">
        <v>34</v>
      </c>
    </row>
    <row r="37" spans="1:94" ht="18">
      <c r="A37" s="69"/>
      <c r="B37" s="78">
        <v>34</v>
      </c>
      <c r="C37" s="4">
        <v>34</v>
      </c>
      <c r="D37" s="73"/>
      <c r="E37" s="50"/>
      <c r="F37" s="50"/>
      <c r="G37" s="50"/>
      <c r="H37" s="50"/>
      <c r="I37" s="50"/>
      <c r="J37" s="81">
        <f t="shared" si="23"/>
        <v>0</v>
      </c>
      <c r="K37" s="80" t="e">
        <f t="shared" si="24"/>
        <v>#DIV/0!</v>
      </c>
      <c r="L37" s="91">
        <f t="shared" si="25"/>
        <v>0</v>
      </c>
      <c r="M37" s="71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BK37" s="61"/>
      <c r="BL37" s="61">
        <f t="shared" si="3"/>
        <v>1</v>
      </c>
      <c r="BM37" s="61">
        <f t="shared" si="4"/>
        <v>1</v>
      </c>
      <c r="BN37" s="61">
        <f t="shared" si="5"/>
        <v>1</v>
      </c>
      <c r="BO37" s="61">
        <f t="shared" si="6"/>
        <v>1</v>
      </c>
      <c r="BP37" s="61">
        <f t="shared" si="7"/>
        <v>1</v>
      </c>
      <c r="BQ37" s="61">
        <f t="shared" si="8"/>
        <v>5</v>
      </c>
      <c r="BR37" s="61"/>
      <c r="BS37" s="61">
        <f t="shared" si="9"/>
        <v>1</v>
      </c>
      <c r="BT37" s="61">
        <f t="shared" si="10"/>
        <v>1</v>
      </c>
      <c r="BU37" s="61">
        <f t="shared" si="11"/>
        <v>1</v>
      </c>
      <c r="BV37" s="61">
        <f t="shared" si="12"/>
        <v>1</v>
      </c>
      <c r="BW37" s="61">
        <f t="shared" si="13"/>
        <v>4</v>
      </c>
      <c r="BX37" s="61"/>
      <c r="BY37" s="61">
        <f t="shared" si="14"/>
        <v>1</v>
      </c>
      <c r="BZ37" s="61">
        <f t="shared" si="15"/>
        <v>1</v>
      </c>
      <c r="CA37" s="61">
        <f t="shared" si="16"/>
        <v>1</v>
      </c>
      <c r="CB37" s="61">
        <f t="shared" si="17"/>
        <v>3</v>
      </c>
      <c r="CC37" s="61"/>
      <c r="CD37" s="61">
        <f t="shared" si="18"/>
        <v>1</v>
      </c>
      <c r="CE37" s="61">
        <f t="shared" si="19"/>
        <v>1</v>
      </c>
      <c r="CF37" s="61">
        <f t="shared" si="20"/>
        <v>2</v>
      </c>
      <c r="CG37" s="61"/>
      <c r="CH37" s="61">
        <f t="shared" si="21"/>
        <v>1</v>
      </c>
      <c r="CI37" s="61">
        <f t="shared" si="22"/>
        <v>1</v>
      </c>
      <c r="CJ37" s="65"/>
      <c r="CK37" s="51" t="s">
        <v>31</v>
      </c>
      <c r="CL37" s="66" t="e">
        <f>SUM('SA 2015 PLP'!#REF!-'SA 2015 PLP'!#REF!)</f>
        <v>#REF!</v>
      </c>
      <c r="CM37" s="52" t="s">
        <v>25</v>
      </c>
      <c r="CN37" s="53" t="s">
        <v>32</v>
      </c>
      <c r="CO37" s="54" t="s">
        <v>33</v>
      </c>
      <c r="CP37" s="67" t="s">
        <v>34</v>
      </c>
    </row>
    <row r="38" spans="1:94" ht="18">
      <c r="A38" s="69"/>
      <c r="B38" s="78">
        <v>35</v>
      </c>
      <c r="C38" s="74">
        <v>35</v>
      </c>
      <c r="D38" s="72"/>
      <c r="E38" s="49"/>
      <c r="F38" s="49"/>
      <c r="G38" s="49"/>
      <c r="H38" s="49"/>
      <c r="I38" s="49"/>
      <c r="J38" s="81">
        <f t="shared" si="23"/>
        <v>0</v>
      </c>
      <c r="K38" s="80" t="e">
        <f t="shared" si="24"/>
        <v>#DIV/0!</v>
      </c>
      <c r="L38" s="91">
        <f t="shared" si="25"/>
        <v>0</v>
      </c>
      <c r="M38" s="71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BK38" s="61"/>
      <c r="BL38" s="61">
        <f t="shared" si="3"/>
        <v>1</v>
      </c>
      <c r="BM38" s="61">
        <f t="shared" si="4"/>
        <v>1</v>
      </c>
      <c r="BN38" s="61">
        <f t="shared" si="5"/>
        <v>1</v>
      </c>
      <c r="BO38" s="61">
        <f t="shared" si="6"/>
        <v>1</v>
      </c>
      <c r="BP38" s="61">
        <f t="shared" si="7"/>
        <v>1</v>
      </c>
      <c r="BQ38" s="61">
        <f t="shared" si="8"/>
        <v>5</v>
      </c>
      <c r="BR38" s="61"/>
      <c r="BS38" s="61">
        <f t="shared" si="9"/>
        <v>1</v>
      </c>
      <c r="BT38" s="61">
        <f t="shared" si="10"/>
        <v>1</v>
      </c>
      <c r="BU38" s="61">
        <f t="shared" si="11"/>
        <v>1</v>
      </c>
      <c r="BV38" s="61">
        <f t="shared" si="12"/>
        <v>1</v>
      </c>
      <c r="BW38" s="61">
        <f t="shared" si="13"/>
        <v>4</v>
      </c>
      <c r="BX38" s="61"/>
      <c r="BY38" s="61">
        <f t="shared" si="14"/>
        <v>1</v>
      </c>
      <c r="BZ38" s="61">
        <f t="shared" si="15"/>
        <v>1</v>
      </c>
      <c r="CA38" s="61">
        <f t="shared" si="16"/>
        <v>1</v>
      </c>
      <c r="CB38" s="61">
        <f t="shared" si="17"/>
        <v>3</v>
      </c>
      <c r="CC38" s="61"/>
      <c r="CD38" s="61">
        <f t="shared" si="18"/>
        <v>1</v>
      </c>
      <c r="CE38" s="61">
        <f t="shared" si="19"/>
        <v>1</v>
      </c>
      <c r="CF38" s="61">
        <f t="shared" si="20"/>
        <v>2</v>
      </c>
      <c r="CG38" s="61"/>
      <c r="CH38" s="61">
        <f t="shared" si="21"/>
        <v>1</v>
      </c>
      <c r="CI38" s="61">
        <f t="shared" si="22"/>
        <v>1</v>
      </c>
      <c r="CJ38" s="65"/>
      <c r="CK38" s="51" t="s">
        <v>31</v>
      </c>
      <c r="CL38" s="66" t="e">
        <f>SUM('SA 2015 PLP'!#REF!-'SA 2015 PLP'!#REF!)</f>
        <v>#REF!</v>
      </c>
      <c r="CM38" s="52" t="s">
        <v>25</v>
      </c>
      <c r="CN38" s="53" t="s">
        <v>32</v>
      </c>
      <c r="CO38" s="54" t="s">
        <v>33</v>
      </c>
      <c r="CP38" s="67" t="s">
        <v>34</v>
      </c>
    </row>
    <row r="39" spans="1:94" ht="18">
      <c r="A39" s="69"/>
      <c r="B39" s="78">
        <v>36</v>
      </c>
      <c r="C39" s="4">
        <v>36</v>
      </c>
      <c r="D39" s="73"/>
      <c r="E39" s="50"/>
      <c r="F39" s="50"/>
      <c r="G39" s="50"/>
      <c r="H39" s="50"/>
      <c r="I39" s="50"/>
      <c r="J39" s="81">
        <f t="shared" si="23"/>
        <v>0</v>
      </c>
      <c r="K39" s="80" t="e">
        <f t="shared" si="24"/>
        <v>#DIV/0!</v>
      </c>
      <c r="L39" s="91">
        <f t="shared" si="25"/>
        <v>0</v>
      </c>
      <c r="M39" s="71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BK39" s="61"/>
      <c r="BL39" s="61">
        <f t="shared" si="3"/>
        <v>1</v>
      </c>
      <c r="BM39" s="61">
        <f t="shared" si="4"/>
        <v>1</v>
      </c>
      <c r="BN39" s="61">
        <f t="shared" si="5"/>
        <v>1</v>
      </c>
      <c r="BO39" s="61">
        <f t="shared" si="6"/>
        <v>1</v>
      </c>
      <c r="BP39" s="61">
        <f t="shared" si="7"/>
        <v>1</v>
      </c>
      <c r="BQ39" s="61">
        <f t="shared" si="8"/>
        <v>5</v>
      </c>
      <c r="BR39" s="61"/>
      <c r="BS39" s="61">
        <f t="shared" si="9"/>
        <v>1</v>
      </c>
      <c r="BT39" s="61">
        <f t="shared" si="10"/>
        <v>1</v>
      </c>
      <c r="BU39" s="61">
        <f t="shared" si="11"/>
        <v>1</v>
      </c>
      <c r="BV39" s="61">
        <f t="shared" si="12"/>
        <v>1</v>
      </c>
      <c r="BW39" s="61">
        <f t="shared" si="13"/>
        <v>4</v>
      </c>
      <c r="BX39" s="61"/>
      <c r="BY39" s="61">
        <f t="shared" si="14"/>
        <v>1</v>
      </c>
      <c r="BZ39" s="61">
        <f t="shared" si="15"/>
        <v>1</v>
      </c>
      <c r="CA39" s="61">
        <f t="shared" si="16"/>
        <v>1</v>
      </c>
      <c r="CB39" s="61">
        <f t="shared" si="17"/>
        <v>3</v>
      </c>
      <c r="CC39" s="61"/>
      <c r="CD39" s="61">
        <f t="shared" si="18"/>
        <v>1</v>
      </c>
      <c r="CE39" s="61">
        <f t="shared" si="19"/>
        <v>1</v>
      </c>
      <c r="CF39" s="61">
        <f t="shared" si="20"/>
        <v>2</v>
      </c>
      <c r="CG39" s="61"/>
      <c r="CH39" s="61">
        <f t="shared" si="21"/>
        <v>1</v>
      </c>
      <c r="CI39" s="61">
        <f t="shared" si="22"/>
        <v>1</v>
      </c>
      <c r="CJ39" s="65"/>
      <c r="CK39" s="51" t="s">
        <v>31</v>
      </c>
      <c r="CL39" s="66" t="e">
        <f>SUM('SA 2015 PLP'!#REF!-'SA 2015 PLP'!#REF!)</f>
        <v>#REF!</v>
      </c>
      <c r="CM39" s="52" t="s">
        <v>25</v>
      </c>
      <c r="CN39" s="53" t="s">
        <v>32</v>
      </c>
      <c r="CO39" s="54" t="s">
        <v>33</v>
      </c>
      <c r="CP39" s="67" t="s">
        <v>34</v>
      </c>
    </row>
    <row r="40" spans="1:94" ht="18">
      <c r="A40" s="69"/>
      <c r="B40" s="78">
        <v>37</v>
      </c>
      <c r="C40" s="74">
        <v>37</v>
      </c>
      <c r="D40" s="72"/>
      <c r="E40" s="49"/>
      <c r="F40" s="49"/>
      <c r="G40" s="49"/>
      <c r="H40" s="49"/>
      <c r="I40" s="49"/>
      <c r="J40" s="81">
        <f t="shared" si="23"/>
        <v>0</v>
      </c>
      <c r="K40" s="80" t="e">
        <f t="shared" si="24"/>
        <v>#DIV/0!</v>
      </c>
      <c r="L40" s="91">
        <f t="shared" si="25"/>
        <v>0</v>
      </c>
      <c r="M40" s="71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BK40" s="61"/>
      <c r="BL40" s="61">
        <f t="shared" si="3"/>
        <v>1</v>
      </c>
      <c r="BM40" s="61">
        <f t="shared" si="4"/>
        <v>1</v>
      </c>
      <c r="BN40" s="61">
        <f t="shared" si="5"/>
        <v>1</v>
      </c>
      <c r="BO40" s="61">
        <f t="shared" si="6"/>
        <v>1</v>
      </c>
      <c r="BP40" s="61">
        <f t="shared" si="7"/>
        <v>1</v>
      </c>
      <c r="BQ40" s="61">
        <f t="shared" si="8"/>
        <v>5</v>
      </c>
      <c r="BR40" s="61"/>
      <c r="BS40" s="61">
        <f t="shared" si="9"/>
        <v>1</v>
      </c>
      <c r="BT40" s="61">
        <f t="shared" si="10"/>
        <v>1</v>
      </c>
      <c r="BU40" s="61">
        <f t="shared" si="11"/>
        <v>1</v>
      </c>
      <c r="BV40" s="61">
        <f t="shared" si="12"/>
        <v>1</v>
      </c>
      <c r="BW40" s="61">
        <f t="shared" si="13"/>
        <v>4</v>
      </c>
      <c r="BX40" s="61"/>
      <c r="BY40" s="61">
        <f t="shared" si="14"/>
        <v>1</v>
      </c>
      <c r="BZ40" s="61">
        <f t="shared" si="15"/>
        <v>1</v>
      </c>
      <c r="CA40" s="61">
        <f t="shared" si="16"/>
        <v>1</v>
      </c>
      <c r="CB40" s="61">
        <f t="shared" si="17"/>
        <v>3</v>
      </c>
      <c r="CC40" s="61"/>
      <c r="CD40" s="61">
        <f t="shared" si="18"/>
        <v>1</v>
      </c>
      <c r="CE40" s="61">
        <f t="shared" si="19"/>
        <v>1</v>
      </c>
      <c r="CF40" s="61">
        <f t="shared" si="20"/>
        <v>2</v>
      </c>
      <c r="CG40" s="61"/>
      <c r="CH40" s="61">
        <f t="shared" si="21"/>
        <v>1</v>
      </c>
      <c r="CI40" s="61">
        <f t="shared" si="22"/>
        <v>1</v>
      </c>
      <c r="CJ40" s="65"/>
      <c r="CK40" s="51" t="s">
        <v>31</v>
      </c>
      <c r="CL40" s="66" t="e">
        <f>SUM('SA 2015 PLP'!#REF!-'SA 2015 PLP'!#REF!)</f>
        <v>#REF!</v>
      </c>
      <c r="CM40" s="52" t="s">
        <v>25</v>
      </c>
      <c r="CN40" s="53" t="s">
        <v>32</v>
      </c>
      <c r="CO40" s="54" t="s">
        <v>33</v>
      </c>
      <c r="CP40" s="67" t="s">
        <v>34</v>
      </c>
    </row>
    <row r="41" spans="1:94" ht="18">
      <c r="A41" s="69"/>
      <c r="B41" s="78">
        <v>38</v>
      </c>
      <c r="C41" s="4">
        <v>38</v>
      </c>
      <c r="D41" s="73"/>
      <c r="E41" s="50"/>
      <c r="F41" s="50"/>
      <c r="G41" s="50"/>
      <c r="H41" s="50"/>
      <c r="I41" s="50"/>
      <c r="J41" s="81">
        <f t="shared" si="23"/>
        <v>0</v>
      </c>
      <c r="K41" s="80" t="e">
        <f t="shared" si="24"/>
        <v>#DIV/0!</v>
      </c>
      <c r="L41" s="91">
        <f t="shared" si="25"/>
        <v>0</v>
      </c>
      <c r="M41" s="71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BK41" s="61"/>
      <c r="BL41" s="61">
        <f t="shared" si="3"/>
        <v>1</v>
      </c>
      <c r="BM41" s="61">
        <f t="shared" si="4"/>
        <v>1</v>
      </c>
      <c r="BN41" s="61">
        <f t="shared" si="5"/>
        <v>1</v>
      </c>
      <c r="BO41" s="61">
        <f t="shared" si="6"/>
        <v>1</v>
      </c>
      <c r="BP41" s="61">
        <f t="shared" si="7"/>
        <v>1</v>
      </c>
      <c r="BQ41" s="61">
        <f t="shared" si="8"/>
        <v>5</v>
      </c>
      <c r="BR41" s="61"/>
      <c r="BS41" s="61">
        <f t="shared" si="9"/>
        <v>1</v>
      </c>
      <c r="BT41" s="61">
        <f t="shared" si="10"/>
        <v>1</v>
      </c>
      <c r="BU41" s="61">
        <f t="shared" si="11"/>
        <v>1</v>
      </c>
      <c r="BV41" s="61">
        <f t="shared" si="12"/>
        <v>1</v>
      </c>
      <c r="BW41" s="61">
        <f t="shared" si="13"/>
        <v>4</v>
      </c>
      <c r="BX41" s="61"/>
      <c r="BY41" s="61">
        <f t="shared" si="14"/>
        <v>1</v>
      </c>
      <c r="BZ41" s="61">
        <f t="shared" si="15"/>
        <v>1</v>
      </c>
      <c r="CA41" s="61">
        <f t="shared" si="16"/>
        <v>1</v>
      </c>
      <c r="CB41" s="61">
        <f t="shared" si="17"/>
        <v>3</v>
      </c>
      <c r="CC41" s="61"/>
      <c r="CD41" s="61">
        <f t="shared" si="18"/>
        <v>1</v>
      </c>
      <c r="CE41" s="61">
        <f t="shared" si="19"/>
        <v>1</v>
      </c>
      <c r="CF41" s="61">
        <f t="shared" si="20"/>
        <v>2</v>
      </c>
      <c r="CG41" s="61"/>
      <c r="CH41" s="61">
        <f t="shared" si="21"/>
        <v>1</v>
      </c>
      <c r="CI41" s="61">
        <f t="shared" si="22"/>
        <v>1</v>
      </c>
      <c r="CJ41" s="65"/>
      <c r="CK41" s="51" t="s">
        <v>31</v>
      </c>
      <c r="CL41" s="66" t="e">
        <f>SUM('SA 2015 PLP'!#REF!-'SA 2015 PLP'!#REF!)</f>
        <v>#REF!</v>
      </c>
      <c r="CM41" s="52" t="s">
        <v>25</v>
      </c>
      <c r="CN41" s="53" t="s">
        <v>32</v>
      </c>
      <c r="CO41" s="54" t="s">
        <v>33</v>
      </c>
      <c r="CP41" s="67" t="s">
        <v>34</v>
      </c>
    </row>
    <row r="42" spans="1:94" ht="18">
      <c r="A42" s="69"/>
      <c r="B42" s="78">
        <v>39</v>
      </c>
      <c r="C42" s="74">
        <v>39</v>
      </c>
      <c r="D42" s="72"/>
      <c r="E42" s="49"/>
      <c r="F42" s="49"/>
      <c r="G42" s="49"/>
      <c r="H42" s="49"/>
      <c r="I42" s="49"/>
      <c r="J42" s="81">
        <f t="shared" si="23"/>
        <v>0</v>
      </c>
      <c r="K42" s="80" t="e">
        <f t="shared" si="24"/>
        <v>#DIV/0!</v>
      </c>
      <c r="L42" s="91">
        <f t="shared" si="25"/>
        <v>0</v>
      </c>
      <c r="M42" s="71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BK42" s="61"/>
      <c r="BL42" s="61">
        <f t="shared" si="3"/>
        <v>1</v>
      </c>
      <c r="BM42" s="61">
        <f t="shared" si="4"/>
        <v>1</v>
      </c>
      <c r="BN42" s="61">
        <f t="shared" si="5"/>
        <v>1</v>
      </c>
      <c r="BO42" s="61">
        <f t="shared" si="6"/>
        <v>1</v>
      </c>
      <c r="BP42" s="61">
        <f t="shared" si="7"/>
        <v>1</v>
      </c>
      <c r="BQ42" s="61">
        <f t="shared" si="8"/>
        <v>5</v>
      </c>
      <c r="BR42" s="61"/>
      <c r="BS42" s="61">
        <f t="shared" si="9"/>
        <v>1</v>
      </c>
      <c r="BT42" s="61">
        <f t="shared" si="10"/>
        <v>1</v>
      </c>
      <c r="BU42" s="61">
        <f t="shared" si="11"/>
        <v>1</v>
      </c>
      <c r="BV42" s="61">
        <f t="shared" si="12"/>
        <v>1</v>
      </c>
      <c r="BW42" s="61">
        <f t="shared" si="13"/>
        <v>4</v>
      </c>
      <c r="BX42" s="61"/>
      <c r="BY42" s="61">
        <f t="shared" si="14"/>
        <v>1</v>
      </c>
      <c r="BZ42" s="61">
        <f t="shared" si="15"/>
        <v>1</v>
      </c>
      <c r="CA42" s="61">
        <f t="shared" si="16"/>
        <v>1</v>
      </c>
      <c r="CB42" s="61">
        <f t="shared" si="17"/>
        <v>3</v>
      </c>
      <c r="CC42" s="61"/>
      <c r="CD42" s="61">
        <f t="shared" si="18"/>
        <v>1</v>
      </c>
      <c r="CE42" s="61">
        <f t="shared" si="19"/>
        <v>1</v>
      </c>
      <c r="CF42" s="61">
        <f t="shared" si="20"/>
        <v>2</v>
      </c>
      <c r="CG42" s="61"/>
      <c r="CH42" s="61">
        <f t="shared" si="21"/>
        <v>1</v>
      </c>
      <c r="CI42" s="61">
        <f t="shared" si="22"/>
        <v>1</v>
      </c>
      <c r="CJ42" s="65"/>
      <c r="CK42" s="51" t="s">
        <v>31</v>
      </c>
      <c r="CL42" s="66" t="e">
        <f>SUM('SA 2015 PLP'!#REF!-'SA 2015 PLP'!#REF!)</f>
        <v>#REF!</v>
      </c>
      <c r="CM42" s="52" t="s">
        <v>25</v>
      </c>
      <c r="CN42" s="53" t="s">
        <v>32</v>
      </c>
      <c r="CO42" s="54" t="s">
        <v>33</v>
      </c>
      <c r="CP42" s="67" t="s">
        <v>34</v>
      </c>
    </row>
    <row r="43" spans="1:94" ht="18">
      <c r="A43" s="69"/>
      <c r="B43" s="78">
        <v>40</v>
      </c>
      <c r="C43" s="4">
        <v>40</v>
      </c>
      <c r="D43" s="73"/>
      <c r="E43" s="50"/>
      <c r="F43" s="50"/>
      <c r="G43" s="50"/>
      <c r="H43" s="50"/>
      <c r="I43" s="50"/>
      <c r="J43" s="81">
        <f t="shared" si="23"/>
        <v>0</v>
      </c>
      <c r="K43" s="80" t="e">
        <f t="shared" si="24"/>
        <v>#DIV/0!</v>
      </c>
      <c r="L43" s="91">
        <f t="shared" si="25"/>
        <v>0</v>
      </c>
      <c r="M43" s="71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BK43" s="61"/>
      <c r="BL43" s="61">
        <f t="shared" si="3"/>
        <v>1</v>
      </c>
      <c r="BM43" s="61">
        <f t="shared" si="4"/>
        <v>1</v>
      </c>
      <c r="BN43" s="61">
        <f t="shared" si="5"/>
        <v>1</v>
      </c>
      <c r="BO43" s="61">
        <f t="shared" si="6"/>
        <v>1</v>
      </c>
      <c r="BP43" s="61">
        <f t="shared" si="7"/>
        <v>1</v>
      </c>
      <c r="BQ43" s="61">
        <f t="shared" si="8"/>
        <v>5</v>
      </c>
      <c r="BR43" s="61"/>
      <c r="BS43" s="61">
        <f t="shared" si="9"/>
        <v>1</v>
      </c>
      <c r="BT43" s="61">
        <f t="shared" si="10"/>
        <v>1</v>
      </c>
      <c r="BU43" s="61">
        <f t="shared" si="11"/>
        <v>1</v>
      </c>
      <c r="BV43" s="61">
        <f t="shared" si="12"/>
        <v>1</v>
      </c>
      <c r="BW43" s="61">
        <f t="shared" si="13"/>
        <v>4</v>
      </c>
      <c r="BX43" s="61"/>
      <c r="BY43" s="61">
        <f t="shared" si="14"/>
        <v>1</v>
      </c>
      <c r="BZ43" s="61">
        <f t="shared" si="15"/>
        <v>1</v>
      </c>
      <c r="CA43" s="61">
        <f t="shared" si="16"/>
        <v>1</v>
      </c>
      <c r="CB43" s="61">
        <f t="shared" si="17"/>
        <v>3</v>
      </c>
      <c r="CC43" s="61"/>
      <c r="CD43" s="61">
        <f t="shared" si="18"/>
        <v>1</v>
      </c>
      <c r="CE43" s="61">
        <f t="shared" si="19"/>
        <v>1</v>
      </c>
      <c r="CF43" s="61">
        <f t="shared" si="20"/>
        <v>2</v>
      </c>
      <c r="CG43" s="61"/>
      <c r="CH43" s="61">
        <f t="shared" si="21"/>
        <v>1</v>
      </c>
      <c r="CI43" s="61">
        <f t="shared" si="22"/>
        <v>1</v>
      </c>
      <c r="CJ43" s="65"/>
      <c r="CK43" s="51" t="s">
        <v>31</v>
      </c>
      <c r="CL43" s="66" t="e">
        <f>SUM('SA 2015 PLP'!#REF!-'SA 2015 PLP'!#REF!)</f>
        <v>#REF!</v>
      </c>
      <c r="CM43" s="52" t="s">
        <v>25</v>
      </c>
      <c r="CN43" s="53" t="s">
        <v>32</v>
      </c>
      <c r="CO43" s="54" t="s">
        <v>33</v>
      </c>
      <c r="CP43" s="67" t="s">
        <v>34</v>
      </c>
    </row>
    <row r="44" spans="1:94" ht="18">
      <c r="A44" s="69"/>
      <c r="B44" s="78">
        <v>41</v>
      </c>
      <c r="C44" s="74">
        <v>41</v>
      </c>
      <c r="D44" s="72"/>
      <c r="E44" s="49"/>
      <c r="F44" s="49"/>
      <c r="G44" s="49"/>
      <c r="H44" s="49"/>
      <c r="I44" s="49"/>
      <c r="J44" s="81">
        <f t="shared" si="23"/>
        <v>0</v>
      </c>
      <c r="K44" s="80" t="e">
        <f t="shared" si="24"/>
        <v>#DIV/0!</v>
      </c>
      <c r="L44" s="91">
        <f t="shared" si="25"/>
        <v>0</v>
      </c>
      <c r="M44" s="71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BK44" s="61"/>
      <c r="BL44" s="61">
        <f t="shared" si="3"/>
        <v>1</v>
      </c>
      <c r="BM44" s="61">
        <f t="shared" si="4"/>
        <v>1</v>
      </c>
      <c r="BN44" s="61">
        <f t="shared" si="5"/>
        <v>1</v>
      </c>
      <c r="BO44" s="61">
        <f t="shared" si="6"/>
        <v>1</v>
      </c>
      <c r="BP44" s="61">
        <f t="shared" si="7"/>
        <v>1</v>
      </c>
      <c r="BQ44" s="61">
        <f t="shared" si="8"/>
        <v>5</v>
      </c>
      <c r="BR44" s="61"/>
      <c r="BS44" s="61">
        <f t="shared" si="9"/>
        <v>1</v>
      </c>
      <c r="BT44" s="61">
        <f t="shared" si="10"/>
        <v>1</v>
      </c>
      <c r="BU44" s="61">
        <f t="shared" si="11"/>
        <v>1</v>
      </c>
      <c r="BV44" s="61">
        <f t="shared" si="12"/>
        <v>1</v>
      </c>
      <c r="BW44" s="61">
        <f t="shared" si="13"/>
        <v>4</v>
      </c>
      <c r="BX44" s="61"/>
      <c r="BY44" s="61">
        <f t="shared" si="14"/>
        <v>1</v>
      </c>
      <c r="BZ44" s="61">
        <f t="shared" si="15"/>
        <v>1</v>
      </c>
      <c r="CA44" s="61">
        <f t="shared" si="16"/>
        <v>1</v>
      </c>
      <c r="CB44" s="61">
        <f t="shared" si="17"/>
        <v>3</v>
      </c>
      <c r="CC44" s="61"/>
      <c r="CD44" s="61">
        <f t="shared" si="18"/>
        <v>1</v>
      </c>
      <c r="CE44" s="61">
        <f t="shared" si="19"/>
        <v>1</v>
      </c>
      <c r="CF44" s="61">
        <f t="shared" si="20"/>
        <v>2</v>
      </c>
      <c r="CG44" s="61"/>
      <c r="CH44" s="61">
        <f t="shared" si="21"/>
        <v>1</v>
      </c>
      <c r="CI44" s="61">
        <f t="shared" si="22"/>
        <v>1</v>
      </c>
      <c r="CJ44" s="65"/>
      <c r="CK44" s="51" t="s">
        <v>31</v>
      </c>
      <c r="CL44" s="66" t="e">
        <f>SUM('SA 2015 PLP'!#REF!-'SA 2015 PLP'!#REF!)</f>
        <v>#REF!</v>
      </c>
      <c r="CM44" s="52" t="s">
        <v>25</v>
      </c>
      <c r="CN44" s="53" t="s">
        <v>32</v>
      </c>
      <c r="CO44" s="54" t="s">
        <v>33</v>
      </c>
      <c r="CP44" s="67" t="s">
        <v>34</v>
      </c>
    </row>
    <row r="45" spans="1:94" ht="18">
      <c r="A45" s="69"/>
      <c r="B45" s="78">
        <v>42</v>
      </c>
      <c r="C45" s="4">
        <v>42</v>
      </c>
      <c r="D45" s="73"/>
      <c r="E45" s="50"/>
      <c r="F45" s="50"/>
      <c r="G45" s="50"/>
      <c r="H45" s="50"/>
      <c r="I45" s="50"/>
      <c r="J45" s="81">
        <f t="shared" si="23"/>
        <v>0</v>
      </c>
      <c r="K45" s="80" t="e">
        <f t="shared" si="24"/>
        <v>#DIV/0!</v>
      </c>
      <c r="L45" s="91">
        <f t="shared" si="25"/>
        <v>0</v>
      </c>
      <c r="M45" s="71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BK45" s="61"/>
      <c r="BL45" s="61">
        <f t="shared" si="3"/>
        <v>1</v>
      </c>
      <c r="BM45" s="61">
        <f t="shared" si="4"/>
        <v>1</v>
      </c>
      <c r="BN45" s="61">
        <f t="shared" si="5"/>
        <v>1</v>
      </c>
      <c r="BO45" s="61">
        <f t="shared" si="6"/>
        <v>1</v>
      </c>
      <c r="BP45" s="61">
        <f t="shared" si="7"/>
        <v>1</v>
      </c>
      <c r="BQ45" s="61">
        <f t="shared" si="8"/>
        <v>5</v>
      </c>
      <c r="BR45" s="61"/>
      <c r="BS45" s="61">
        <f t="shared" si="9"/>
        <v>1</v>
      </c>
      <c r="BT45" s="61">
        <f t="shared" si="10"/>
        <v>1</v>
      </c>
      <c r="BU45" s="61">
        <f t="shared" si="11"/>
        <v>1</v>
      </c>
      <c r="BV45" s="61">
        <f t="shared" si="12"/>
        <v>1</v>
      </c>
      <c r="BW45" s="61">
        <f t="shared" si="13"/>
        <v>4</v>
      </c>
      <c r="BX45" s="61"/>
      <c r="BY45" s="61">
        <f t="shared" si="14"/>
        <v>1</v>
      </c>
      <c r="BZ45" s="61">
        <f t="shared" si="15"/>
        <v>1</v>
      </c>
      <c r="CA45" s="61">
        <f t="shared" si="16"/>
        <v>1</v>
      </c>
      <c r="CB45" s="61">
        <f t="shared" si="17"/>
        <v>3</v>
      </c>
      <c r="CC45" s="61"/>
      <c r="CD45" s="61">
        <f t="shared" si="18"/>
        <v>1</v>
      </c>
      <c r="CE45" s="61">
        <f t="shared" si="19"/>
        <v>1</v>
      </c>
      <c r="CF45" s="61">
        <f t="shared" si="20"/>
        <v>2</v>
      </c>
      <c r="CG45" s="61"/>
      <c r="CH45" s="61">
        <f t="shared" si="21"/>
        <v>1</v>
      </c>
      <c r="CI45" s="61">
        <f t="shared" si="22"/>
        <v>1</v>
      </c>
      <c r="CJ45" s="65"/>
      <c r="CK45" s="51" t="s">
        <v>31</v>
      </c>
      <c r="CL45" s="66" t="e">
        <f>SUM('SA 2015 PLP'!#REF!-'SA 2015 PLP'!#REF!)</f>
        <v>#REF!</v>
      </c>
      <c r="CM45" s="52" t="s">
        <v>25</v>
      </c>
      <c r="CN45" s="53" t="s">
        <v>32</v>
      </c>
      <c r="CO45" s="54" t="s">
        <v>33</v>
      </c>
      <c r="CP45" s="67" t="s">
        <v>34</v>
      </c>
    </row>
    <row r="46" spans="1:94" ht="18">
      <c r="A46" s="69"/>
      <c r="B46" s="78">
        <v>43</v>
      </c>
      <c r="C46" s="74">
        <v>43</v>
      </c>
      <c r="D46" s="72"/>
      <c r="E46" s="49"/>
      <c r="F46" s="49"/>
      <c r="G46" s="49"/>
      <c r="H46" s="49"/>
      <c r="I46" s="49"/>
      <c r="J46" s="81">
        <f t="shared" si="23"/>
        <v>0</v>
      </c>
      <c r="K46" s="80" t="e">
        <f t="shared" si="24"/>
        <v>#DIV/0!</v>
      </c>
      <c r="L46" s="91">
        <f t="shared" si="25"/>
        <v>0</v>
      </c>
      <c r="M46" s="71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BK46" s="61"/>
      <c r="BL46" s="61">
        <f t="shared" si="3"/>
        <v>1</v>
      </c>
      <c r="BM46" s="61">
        <f t="shared" si="4"/>
        <v>1</v>
      </c>
      <c r="BN46" s="61">
        <f t="shared" si="5"/>
        <v>1</v>
      </c>
      <c r="BO46" s="61">
        <f t="shared" si="6"/>
        <v>1</v>
      </c>
      <c r="BP46" s="61">
        <f t="shared" si="7"/>
        <v>1</v>
      </c>
      <c r="BQ46" s="61">
        <f t="shared" si="8"/>
        <v>5</v>
      </c>
      <c r="BR46" s="61"/>
      <c r="BS46" s="61">
        <f t="shared" si="9"/>
        <v>1</v>
      </c>
      <c r="BT46" s="61">
        <f t="shared" si="10"/>
        <v>1</v>
      </c>
      <c r="BU46" s="61">
        <f t="shared" si="11"/>
        <v>1</v>
      </c>
      <c r="BV46" s="61">
        <f t="shared" si="12"/>
        <v>1</v>
      </c>
      <c r="BW46" s="61">
        <f t="shared" si="13"/>
        <v>4</v>
      </c>
      <c r="BX46" s="61"/>
      <c r="BY46" s="61">
        <f t="shared" si="14"/>
        <v>1</v>
      </c>
      <c r="BZ46" s="61">
        <f t="shared" si="15"/>
        <v>1</v>
      </c>
      <c r="CA46" s="61">
        <f t="shared" si="16"/>
        <v>1</v>
      </c>
      <c r="CB46" s="61">
        <f t="shared" si="17"/>
        <v>3</v>
      </c>
      <c r="CC46" s="61"/>
      <c r="CD46" s="61">
        <f t="shared" si="18"/>
        <v>1</v>
      </c>
      <c r="CE46" s="61">
        <f t="shared" si="19"/>
        <v>1</v>
      </c>
      <c r="CF46" s="61">
        <f t="shared" si="20"/>
        <v>2</v>
      </c>
      <c r="CG46" s="61"/>
      <c r="CH46" s="61">
        <f t="shared" si="21"/>
        <v>1</v>
      </c>
      <c r="CI46" s="61">
        <f t="shared" si="22"/>
        <v>1</v>
      </c>
      <c r="CJ46" s="65"/>
      <c r="CK46" s="51" t="s">
        <v>31</v>
      </c>
      <c r="CL46" s="66" t="e">
        <f>SUM('SA 2015 PLP'!#REF!-'SA 2015 PLP'!#REF!)</f>
        <v>#REF!</v>
      </c>
      <c r="CM46" s="52" t="s">
        <v>25</v>
      </c>
      <c r="CN46" s="53" t="s">
        <v>32</v>
      </c>
      <c r="CO46" s="54" t="s">
        <v>33</v>
      </c>
      <c r="CP46" s="67" t="s">
        <v>34</v>
      </c>
    </row>
    <row r="47" spans="1:94" ht="18">
      <c r="A47" s="69"/>
      <c r="B47" s="78">
        <v>44</v>
      </c>
      <c r="C47" s="4">
        <v>44</v>
      </c>
      <c r="D47" s="73"/>
      <c r="E47" s="50"/>
      <c r="F47" s="50"/>
      <c r="G47" s="50"/>
      <c r="H47" s="50"/>
      <c r="I47" s="50"/>
      <c r="J47" s="81">
        <f t="shared" si="23"/>
        <v>0</v>
      </c>
      <c r="K47" s="80" t="e">
        <f t="shared" si="24"/>
        <v>#DIV/0!</v>
      </c>
      <c r="L47" s="91">
        <f t="shared" si="25"/>
        <v>0</v>
      </c>
      <c r="M47" s="71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BK47" s="61"/>
      <c r="BL47" s="61">
        <f t="shared" si="3"/>
        <v>1</v>
      </c>
      <c r="BM47" s="61">
        <f t="shared" si="4"/>
        <v>1</v>
      </c>
      <c r="BN47" s="61">
        <f t="shared" si="5"/>
        <v>1</v>
      </c>
      <c r="BO47" s="61">
        <f t="shared" si="6"/>
        <v>1</v>
      </c>
      <c r="BP47" s="61">
        <f t="shared" si="7"/>
        <v>1</v>
      </c>
      <c r="BQ47" s="61">
        <f t="shared" si="8"/>
        <v>5</v>
      </c>
      <c r="BR47" s="61"/>
      <c r="BS47" s="61">
        <f t="shared" si="9"/>
        <v>1</v>
      </c>
      <c r="BT47" s="61">
        <f t="shared" si="10"/>
        <v>1</v>
      </c>
      <c r="BU47" s="61">
        <f t="shared" si="11"/>
        <v>1</v>
      </c>
      <c r="BV47" s="61">
        <f t="shared" si="12"/>
        <v>1</v>
      </c>
      <c r="BW47" s="61">
        <f t="shared" si="13"/>
        <v>4</v>
      </c>
      <c r="BX47" s="61"/>
      <c r="BY47" s="61">
        <f t="shared" si="14"/>
        <v>1</v>
      </c>
      <c r="BZ47" s="61">
        <f t="shared" si="15"/>
        <v>1</v>
      </c>
      <c r="CA47" s="61">
        <f t="shared" si="16"/>
        <v>1</v>
      </c>
      <c r="CB47" s="61">
        <f t="shared" si="17"/>
        <v>3</v>
      </c>
      <c r="CC47" s="61"/>
      <c r="CD47" s="61">
        <f t="shared" si="18"/>
        <v>1</v>
      </c>
      <c r="CE47" s="61">
        <f t="shared" si="19"/>
        <v>1</v>
      </c>
      <c r="CF47" s="61">
        <f t="shared" si="20"/>
        <v>2</v>
      </c>
      <c r="CG47" s="61"/>
      <c r="CH47" s="61">
        <f t="shared" si="21"/>
        <v>1</v>
      </c>
      <c r="CI47" s="61">
        <f t="shared" si="22"/>
        <v>1</v>
      </c>
      <c r="CJ47" s="65"/>
      <c r="CK47" s="51" t="s">
        <v>31</v>
      </c>
      <c r="CL47" s="66" t="e">
        <f>SUM('SA 2015 PLP'!#REF!-'SA 2015 PLP'!#REF!)</f>
        <v>#REF!</v>
      </c>
      <c r="CM47" s="52" t="s">
        <v>25</v>
      </c>
      <c r="CN47" s="53" t="s">
        <v>32</v>
      </c>
      <c r="CO47" s="54" t="s">
        <v>33</v>
      </c>
      <c r="CP47" s="67" t="s">
        <v>34</v>
      </c>
    </row>
    <row r="48" spans="1:94" ht="18">
      <c r="A48" s="69"/>
      <c r="B48" s="78">
        <v>45</v>
      </c>
      <c r="C48" s="74">
        <v>45</v>
      </c>
      <c r="D48" s="72"/>
      <c r="E48" s="49"/>
      <c r="F48" s="49"/>
      <c r="G48" s="49"/>
      <c r="H48" s="49"/>
      <c r="I48" s="49"/>
      <c r="J48" s="81">
        <f t="shared" si="23"/>
        <v>0</v>
      </c>
      <c r="K48" s="80" t="e">
        <f t="shared" si="24"/>
        <v>#DIV/0!</v>
      </c>
      <c r="L48" s="91">
        <f t="shared" si="25"/>
        <v>0</v>
      </c>
      <c r="M48" s="71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BK48" s="61"/>
      <c r="BL48" s="61">
        <f t="shared" si="3"/>
        <v>1</v>
      </c>
      <c r="BM48" s="61">
        <f t="shared" si="4"/>
        <v>1</v>
      </c>
      <c r="BN48" s="61">
        <f t="shared" si="5"/>
        <v>1</v>
      </c>
      <c r="BO48" s="61">
        <f t="shared" si="6"/>
        <v>1</v>
      </c>
      <c r="BP48" s="61">
        <f t="shared" si="7"/>
        <v>1</v>
      </c>
      <c r="BQ48" s="61">
        <f t="shared" si="8"/>
        <v>5</v>
      </c>
      <c r="BR48" s="61"/>
      <c r="BS48" s="61">
        <f t="shared" si="9"/>
        <v>1</v>
      </c>
      <c r="BT48" s="61">
        <f t="shared" si="10"/>
        <v>1</v>
      </c>
      <c r="BU48" s="61">
        <f t="shared" si="11"/>
        <v>1</v>
      </c>
      <c r="BV48" s="61">
        <f t="shared" si="12"/>
        <v>1</v>
      </c>
      <c r="BW48" s="61">
        <f t="shared" si="13"/>
        <v>4</v>
      </c>
      <c r="BX48" s="61"/>
      <c r="BY48" s="61">
        <f t="shared" si="14"/>
        <v>1</v>
      </c>
      <c r="BZ48" s="61">
        <f t="shared" si="15"/>
        <v>1</v>
      </c>
      <c r="CA48" s="61">
        <f t="shared" si="16"/>
        <v>1</v>
      </c>
      <c r="CB48" s="61">
        <f t="shared" si="17"/>
        <v>3</v>
      </c>
      <c r="CC48" s="61"/>
      <c r="CD48" s="61">
        <f t="shared" si="18"/>
        <v>1</v>
      </c>
      <c r="CE48" s="61">
        <f t="shared" si="19"/>
        <v>1</v>
      </c>
      <c r="CF48" s="61">
        <f t="shared" si="20"/>
        <v>2</v>
      </c>
      <c r="CG48" s="61"/>
      <c r="CH48" s="61">
        <f t="shared" si="21"/>
        <v>1</v>
      </c>
      <c r="CI48" s="61">
        <f t="shared" si="22"/>
        <v>1</v>
      </c>
      <c r="CJ48" s="65"/>
      <c r="CK48" s="51" t="s">
        <v>31</v>
      </c>
      <c r="CL48" s="66" t="e">
        <f>SUM('SA 2015 PLP'!#REF!-'SA 2015 PLP'!#REF!)</f>
        <v>#REF!</v>
      </c>
      <c r="CM48" s="52" t="s">
        <v>25</v>
      </c>
      <c r="CN48" s="53" t="s">
        <v>32</v>
      </c>
      <c r="CO48" s="54" t="s">
        <v>33</v>
      </c>
      <c r="CP48" s="67" t="s">
        <v>34</v>
      </c>
    </row>
    <row r="49" spans="1:94" ht="18">
      <c r="A49" s="69"/>
      <c r="B49" s="78">
        <v>46</v>
      </c>
      <c r="C49" s="4">
        <v>46</v>
      </c>
      <c r="D49" s="73"/>
      <c r="E49" s="50"/>
      <c r="F49" s="50"/>
      <c r="G49" s="50"/>
      <c r="H49" s="50"/>
      <c r="I49" s="50"/>
      <c r="J49" s="81">
        <f t="shared" si="23"/>
        <v>0</v>
      </c>
      <c r="K49" s="80" t="e">
        <f t="shared" si="24"/>
        <v>#DIV/0!</v>
      </c>
      <c r="L49" s="91">
        <f t="shared" si="25"/>
        <v>0</v>
      </c>
      <c r="M49" s="71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BK49" s="61"/>
      <c r="BL49" s="61">
        <f t="shared" si="3"/>
        <v>1</v>
      </c>
      <c r="BM49" s="61">
        <f t="shared" si="4"/>
        <v>1</v>
      </c>
      <c r="BN49" s="61">
        <f t="shared" si="5"/>
        <v>1</v>
      </c>
      <c r="BO49" s="61">
        <f t="shared" si="6"/>
        <v>1</v>
      </c>
      <c r="BP49" s="61">
        <f t="shared" si="7"/>
        <v>1</v>
      </c>
      <c r="BQ49" s="61">
        <f t="shared" si="8"/>
        <v>5</v>
      </c>
      <c r="BR49" s="61"/>
      <c r="BS49" s="61">
        <f t="shared" si="9"/>
        <v>1</v>
      </c>
      <c r="BT49" s="61">
        <f t="shared" si="10"/>
        <v>1</v>
      </c>
      <c r="BU49" s="61">
        <f t="shared" si="11"/>
        <v>1</v>
      </c>
      <c r="BV49" s="61">
        <f t="shared" si="12"/>
        <v>1</v>
      </c>
      <c r="BW49" s="61">
        <f t="shared" si="13"/>
        <v>4</v>
      </c>
      <c r="BX49" s="61"/>
      <c r="BY49" s="61">
        <f t="shared" si="14"/>
        <v>1</v>
      </c>
      <c r="BZ49" s="61">
        <f t="shared" si="15"/>
        <v>1</v>
      </c>
      <c r="CA49" s="61">
        <f t="shared" si="16"/>
        <v>1</v>
      </c>
      <c r="CB49" s="61">
        <f t="shared" si="17"/>
        <v>3</v>
      </c>
      <c r="CC49" s="61"/>
      <c r="CD49" s="61">
        <f t="shared" si="18"/>
        <v>1</v>
      </c>
      <c r="CE49" s="61">
        <f t="shared" si="19"/>
        <v>1</v>
      </c>
      <c r="CF49" s="61">
        <f t="shared" si="20"/>
        <v>2</v>
      </c>
      <c r="CG49" s="61"/>
      <c r="CH49" s="61">
        <f t="shared" si="21"/>
        <v>1</v>
      </c>
      <c r="CI49" s="61">
        <f t="shared" si="22"/>
        <v>1</v>
      </c>
      <c r="CJ49" s="65"/>
      <c r="CK49" s="51" t="s">
        <v>31</v>
      </c>
      <c r="CL49" s="66" t="e">
        <f>SUM('SA 2015 PLP'!#REF!-'SA 2015 PLP'!#REF!)</f>
        <v>#REF!</v>
      </c>
      <c r="CM49" s="52" t="s">
        <v>25</v>
      </c>
      <c r="CN49" s="53" t="s">
        <v>32</v>
      </c>
      <c r="CO49" s="54" t="s">
        <v>33</v>
      </c>
      <c r="CP49" s="67" t="s">
        <v>34</v>
      </c>
    </row>
    <row r="50" spans="1:94" ht="18">
      <c r="A50" s="69"/>
      <c r="B50" s="78">
        <v>47</v>
      </c>
      <c r="C50" s="74">
        <v>47</v>
      </c>
      <c r="D50" s="72"/>
      <c r="E50" s="49"/>
      <c r="F50" s="49"/>
      <c r="G50" s="49"/>
      <c r="H50" s="49"/>
      <c r="I50" s="49"/>
      <c r="J50" s="81">
        <f t="shared" si="23"/>
        <v>0</v>
      </c>
      <c r="K50" s="80" t="e">
        <f t="shared" si="24"/>
        <v>#DIV/0!</v>
      </c>
      <c r="L50" s="91">
        <f t="shared" si="25"/>
        <v>0</v>
      </c>
      <c r="M50" s="71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BK50" s="61"/>
      <c r="BL50" s="61">
        <f t="shared" si="3"/>
        <v>1</v>
      </c>
      <c r="BM50" s="61">
        <f t="shared" si="4"/>
        <v>1</v>
      </c>
      <c r="BN50" s="61">
        <f t="shared" si="5"/>
        <v>1</v>
      </c>
      <c r="BO50" s="61">
        <f t="shared" si="6"/>
        <v>1</v>
      </c>
      <c r="BP50" s="61">
        <f t="shared" si="7"/>
        <v>1</v>
      </c>
      <c r="BQ50" s="61">
        <f t="shared" si="8"/>
        <v>5</v>
      </c>
      <c r="BR50" s="61"/>
      <c r="BS50" s="61">
        <f t="shared" si="9"/>
        <v>1</v>
      </c>
      <c r="BT50" s="61">
        <f t="shared" si="10"/>
        <v>1</v>
      </c>
      <c r="BU50" s="61">
        <f t="shared" si="11"/>
        <v>1</v>
      </c>
      <c r="BV50" s="61">
        <f t="shared" si="12"/>
        <v>1</v>
      </c>
      <c r="BW50" s="61">
        <f t="shared" si="13"/>
        <v>4</v>
      </c>
      <c r="BX50" s="61"/>
      <c r="BY50" s="61">
        <f t="shared" si="14"/>
        <v>1</v>
      </c>
      <c r="BZ50" s="61">
        <f t="shared" si="15"/>
        <v>1</v>
      </c>
      <c r="CA50" s="61">
        <f t="shared" si="16"/>
        <v>1</v>
      </c>
      <c r="CB50" s="61">
        <f t="shared" si="17"/>
        <v>3</v>
      </c>
      <c r="CC50" s="61"/>
      <c r="CD50" s="61">
        <f t="shared" si="18"/>
        <v>1</v>
      </c>
      <c r="CE50" s="61">
        <f t="shared" si="19"/>
        <v>1</v>
      </c>
      <c r="CF50" s="61">
        <f t="shared" si="20"/>
        <v>2</v>
      </c>
      <c r="CG50" s="61"/>
      <c r="CH50" s="61">
        <f t="shared" si="21"/>
        <v>1</v>
      </c>
      <c r="CI50" s="61">
        <f t="shared" si="22"/>
        <v>1</v>
      </c>
      <c r="CJ50" s="65"/>
      <c r="CK50" s="51" t="s">
        <v>31</v>
      </c>
      <c r="CL50" s="66" t="e">
        <f>SUM('SA 2015 PLP'!#REF!-'SA 2015 PLP'!#REF!)</f>
        <v>#REF!</v>
      </c>
      <c r="CM50" s="52" t="s">
        <v>25</v>
      </c>
      <c r="CN50" s="53" t="s">
        <v>32</v>
      </c>
      <c r="CO50" s="54" t="s">
        <v>33</v>
      </c>
      <c r="CP50" s="67" t="s">
        <v>34</v>
      </c>
    </row>
    <row r="51" spans="1:94" ht="18">
      <c r="A51" s="69"/>
      <c r="B51" s="78">
        <v>48</v>
      </c>
      <c r="C51" s="4">
        <v>48</v>
      </c>
      <c r="D51" s="73"/>
      <c r="E51" s="50"/>
      <c r="F51" s="50"/>
      <c r="G51" s="50"/>
      <c r="H51" s="50"/>
      <c r="I51" s="50"/>
      <c r="J51" s="81">
        <f t="shared" si="23"/>
        <v>0</v>
      </c>
      <c r="K51" s="80" t="e">
        <f t="shared" si="24"/>
        <v>#DIV/0!</v>
      </c>
      <c r="L51" s="91">
        <f t="shared" si="25"/>
        <v>0</v>
      </c>
      <c r="M51" s="71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BK51" s="61"/>
      <c r="BL51" s="61">
        <f t="shared" si="3"/>
        <v>1</v>
      </c>
      <c r="BM51" s="61">
        <f t="shared" si="4"/>
        <v>1</v>
      </c>
      <c r="BN51" s="61">
        <f t="shared" si="5"/>
        <v>1</v>
      </c>
      <c r="BO51" s="61">
        <f t="shared" si="6"/>
        <v>1</v>
      </c>
      <c r="BP51" s="61">
        <f t="shared" si="7"/>
        <v>1</v>
      </c>
      <c r="BQ51" s="61">
        <f t="shared" si="8"/>
        <v>5</v>
      </c>
      <c r="BR51" s="61"/>
      <c r="BS51" s="61">
        <f t="shared" si="9"/>
        <v>1</v>
      </c>
      <c r="BT51" s="61">
        <f t="shared" si="10"/>
        <v>1</v>
      </c>
      <c r="BU51" s="61">
        <f t="shared" si="11"/>
        <v>1</v>
      </c>
      <c r="BV51" s="61">
        <f t="shared" si="12"/>
        <v>1</v>
      </c>
      <c r="BW51" s="61">
        <f t="shared" si="13"/>
        <v>4</v>
      </c>
      <c r="BX51" s="61"/>
      <c r="BY51" s="61">
        <f t="shared" si="14"/>
        <v>1</v>
      </c>
      <c r="BZ51" s="61">
        <f t="shared" si="15"/>
        <v>1</v>
      </c>
      <c r="CA51" s="61">
        <f t="shared" si="16"/>
        <v>1</v>
      </c>
      <c r="CB51" s="61">
        <f t="shared" si="17"/>
        <v>3</v>
      </c>
      <c r="CC51" s="61"/>
      <c r="CD51" s="61">
        <f t="shared" si="18"/>
        <v>1</v>
      </c>
      <c r="CE51" s="61">
        <f t="shared" si="19"/>
        <v>1</v>
      </c>
      <c r="CF51" s="61">
        <f t="shared" si="20"/>
        <v>2</v>
      </c>
      <c r="CG51" s="61"/>
      <c r="CH51" s="61">
        <f t="shared" si="21"/>
        <v>1</v>
      </c>
      <c r="CI51" s="61">
        <f t="shared" si="22"/>
        <v>1</v>
      </c>
      <c r="CJ51" s="65"/>
      <c r="CK51" s="51" t="s">
        <v>31</v>
      </c>
      <c r="CL51" s="66" t="e">
        <f>SUM('SA 2015 PLP'!#REF!-'SA 2015 PLP'!#REF!)</f>
        <v>#REF!</v>
      </c>
      <c r="CM51" s="52" t="s">
        <v>25</v>
      </c>
      <c r="CN51" s="53" t="s">
        <v>32</v>
      </c>
      <c r="CO51" s="54" t="s">
        <v>33</v>
      </c>
      <c r="CP51" s="67" t="s">
        <v>34</v>
      </c>
    </row>
    <row r="52" spans="1:94" ht="18">
      <c r="A52" s="69"/>
      <c r="B52" s="78">
        <v>49</v>
      </c>
      <c r="C52" s="74">
        <v>49</v>
      </c>
      <c r="D52" s="72"/>
      <c r="E52" s="49"/>
      <c r="F52" s="49"/>
      <c r="G52" s="49"/>
      <c r="H52" s="49"/>
      <c r="I52" s="49"/>
      <c r="J52" s="81">
        <f t="shared" si="23"/>
        <v>0</v>
      </c>
      <c r="K52" s="80" t="e">
        <f t="shared" si="24"/>
        <v>#DIV/0!</v>
      </c>
      <c r="L52" s="91">
        <f t="shared" si="25"/>
        <v>0</v>
      </c>
      <c r="M52" s="71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BK52" s="61"/>
      <c r="BL52" s="61">
        <f t="shared" si="3"/>
        <v>1</v>
      </c>
      <c r="BM52" s="61">
        <f t="shared" si="4"/>
        <v>1</v>
      </c>
      <c r="BN52" s="61">
        <f t="shared" si="5"/>
        <v>1</v>
      </c>
      <c r="BO52" s="61">
        <f t="shared" si="6"/>
        <v>1</v>
      </c>
      <c r="BP52" s="61">
        <f t="shared" si="7"/>
        <v>1</v>
      </c>
      <c r="BQ52" s="61">
        <f t="shared" si="8"/>
        <v>5</v>
      </c>
      <c r="BR52" s="61"/>
      <c r="BS52" s="61">
        <f t="shared" si="9"/>
        <v>1</v>
      </c>
      <c r="BT52" s="61">
        <f t="shared" si="10"/>
        <v>1</v>
      </c>
      <c r="BU52" s="61">
        <f t="shared" si="11"/>
        <v>1</v>
      </c>
      <c r="BV52" s="61">
        <f t="shared" si="12"/>
        <v>1</v>
      </c>
      <c r="BW52" s="61">
        <f t="shared" si="13"/>
        <v>4</v>
      </c>
      <c r="BX52" s="61"/>
      <c r="BY52" s="61">
        <f t="shared" si="14"/>
        <v>1</v>
      </c>
      <c r="BZ52" s="61">
        <f t="shared" si="15"/>
        <v>1</v>
      </c>
      <c r="CA52" s="61">
        <f t="shared" si="16"/>
        <v>1</v>
      </c>
      <c r="CB52" s="61">
        <f t="shared" si="17"/>
        <v>3</v>
      </c>
      <c r="CC52" s="61"/>
      <c r="CD52" s="61">
        <f t="shared" si="18"/>
        <v>1</v>
      </c>
      <c r="CE52" s="61">
        <f t="shared" si="19"/>
        <v>1</v>
      </c>
      <c r="CF52" s="61">
        <f t="shared" si="20"/>
        <v>2</v>
      </c>
      <c r="CG52" s="61"/>
      <c r="CH52" s="61">
        <f t="shared" si="21"/>
        <v>1</v>
      </c>
      <c r="CI52" s="61">
        <f t="shared" si="22"/>
        <v>1</v>
      </c>
      <c r="CJ52" s="65"/>
      <c r="CK52" s="51" t="s">
        <v>31</v>
      </c>
      <c r="CL52" s="66" t="e">
        <f>SUM('SA 2015 PLP'!#REF!-'SA 2015 PLP'!#REF!)</f>
        <v>#REF!</v>
      </c>
      <c r="CM52" s="52" t="s">
        <v>25</v>
      </c>
      <c r="CN52" s="53" t="s">
        <v>32</v>
      </c>
      <c r="CO52" s="54" t="s">
        <v>33</v>
      </c>
      <c r="CP52" s="67" t="s">
        <v>34</v>
      </c>
    </row>
    <row r="53" spans="1:94" ht="18.75" thickBot="1">
      <c r="A53" s="69"/>
      <c r="B53" s="92">
        <v>50</v>
      </c>
      <c r="C53" s="93">
        <v>50</v>
      </c>
      <c r="D53" s="94"/>
      <c r="E53" s="95"/>
      <c r="F53" s="95"/>
      <c r="G53" s="95"/>
      <c r="H53" s="95"/>
      <c r="I53" s="95"/>
      <c r="J53" s="96">
        <f t="shared" si="23"/>
        <v>0</v>
      </c>
      <c r="K53" s="97" t="e">
        <f t="shared" si="24"/>
        <v>#DIV/0!</v>
      </c>
      <c r="L53" s="91">
        <f t="shared" si="25"/>
        <v>0</v>
      </c>
      <c r="M53" s="71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BK53" s="61"/>
      <c r="BL53" s="61">
        <f t="shared" si="3"/>
        <v>1</v>
      </c>
      <c r="BM53" s="61">
        <f t="shared" si="4"/>
        <v>1</v>
      </c>
      <c r="BN53" s="61">
        <f t="shared" si="5"/>
        <v>1</v>
      </c>
      <c r="BO53" s="61">
        <f t="shared" si="6"/>
        <v>1</v>
      </c>
      <c r="BP53" s="61">
        <f t="shared" si="7"/>
        <v>1</v>
      </c>
      <c r="BQ53" s="61">
        <f t="shared" si="8"/>
        <v>5</v>
      </c>
      <c r="BR53" s="61"/>
      <c r="BS53" s="61">
        <f t="shared" si="9"/>
        <v>1</v>
      </c>
      <c r="BT53" s="61">
        <f t="shared" si="10"/>
        <v>1</v>
      </c>
      <c r="BU53" s="61">
        <f t="shared" si="11"/>
        <v>1</v>
      </c>
      <c r="BV53" s="61">
        <f t="shared" si="12"/>
        <v>1</v>
      </c>
      <c r="BW53" s="61">
        <f t="shared" si="13"/>
        <v>4</v>
      </c>
      <c r="BX53" s="61"/>
      <c r="BY53" s="61">
        <f t="shared" si="14"/>
        <v>1</v>
      </c>
      <c r="BZ53" s="61">
        <f t="shared" si="15"/>
        <v>1</v>
      </c>
      <c r="CA53" s="61">
        <f t="shared" si="16"/>
        <v>1</v>
      </c>
      <c r="CB53" s="61">
        <f t="shared" si="17"/>
        <v>3</v>
      </c>
      <c r="CC53" s="61"/>
      <c r="CD53" s="61">
        <f t="shared" si="18"/>
        <v>1</v>
      </c>
      <c r="CE53" s="61">
        <f t="shared" si="19"/>
        <v>1</v>
      </c>
      <c r="CF53" s="61">
        <f t="shared" si="20"/>
        <v>2</v>
      </c>
      <c r="CG53" s="61"/>
      <c r="CH53" s="61">
        <f t="shared" si="21"/>
        <v>1</v>
      </c>
      <c r="CI53" s="61">
        <f t="shared" si="22"/>
        <v>1</v>
      </c>
      <c r="CJ53" s="65"/>
      <c r="CK53" s="51" t="s">
        <v>31</v>
      </c>
      <c r="CL53" s="66" t="e">
        <f>SUM('SA 2015 PLP'!#REF!-'SA 2015 PLP'!#REF!)</f>
        <v>#REF!</v>
      </c>
      <c r="CM53" s="52" t="s">
        <v>25</v>
      </c>
      <c r="CN53" s="53" t="s">
        <v>32</v>
      </c>
      <c r="CO53" s="54" t="s">
        <v>33</v>
      </c>
      <c r="CP53" s="67" t="s">
        <v>34</v>
      </c>
    </row>
    <row r="54" spans="1:51" ht="18.75" thickBot="1">
      <c r="A54" s="69"/>
      <c r="B54" s="219" t="s">
        <v>62</v>
      </c>
      <c r="C54" s="220"/>
      <c r="D54" s="220"/>
      <c r="E54" s="220"/>
      <c r="F54" s="220"/>
      <c r="G54" s="220"/>
      <c r="H54" s="220"/>
      <c r="I54" s="220"/>
      <c r="J54" s="220"/>
      <c r="K54" s="220"/>
      <c r="L54" s="221"/>
      <c r="M54" s="71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</row>
    <row r="55" spans="1:64" ht="18">
      <c r="A55" s="69"/>
      <c r="B55" s="69"/>
      <c r="C55" s="135" t="s">
        <v>56</v>
      </c>
      <c r="D55" s="69"/>
      <c r="E55" s="69"/>
      <c r="F55" s="69"/>
      <c r="G55" s="69"/>
      <c r="H55" s="69"/>
      <c r="I55" s="69"/>
      <c r="J55" s="69"/>
      <c r="K55" s="69"/>
      <c r="L55" s="69"/>
      <c r="M55" s="71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</row>
    <row r="56" spans="1:64" ht="18">
      <c r="A56" s="69"/>
      <c r="B56" s="69"/>
      <c r="C56" s="136" t="s">
        <v>77</v>
      </c>
      <c r="D56" s="69"/>
      <c r="E56" s="69"/>
      <c r="F56" s="69"/>
      <c r="G56" s="69"/>
      <c r="H56" s="69"/>
      <c r="I56" s="69"/>
      <c r="J56" s="69"/>
      <c r="K56" s="69"/>
      <c r="L56" s="69"/>
      <c r="M56" s="71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</row>
    <row r="57" spans="1:64" ht="18">
      <c r="A57" s="69"/>
      <c r="B57" s="69"/>
      <c r="C57" s="136" t="s">
        <v>50</v>
      </c>
      <c r="D57" s="69"/>
      <c r="E57" s="69"/>
      <c r="F57" s="69"/>
      <c r="G57" s="69"/>
      <c r="H57" s="69"/>
      <c r="I57" s="69"/>
      <c r="J57" s="69"/>
      <c r="K57" s="69"/>
      <c r="L57" s="69"/>
      <c r="M57" s="71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</row>
    <row r="58" spans="1:64" ht="18">
      <c r="A58" s="69"/>
      <c r="B58" s="69"/>
      <c r="C58" s="136" t="s">
        <v>52</v>
      </c>
      <c r="D58" s="69"/>
      <c r="E58" s="69"/>
      <c r="F58" s="69"/>
      <c r="G58" s="69"/>
      <c r="H58" s="69"/>
      <c r="I58" s="69"/>
      <c r="J58" s="69"/>
      <c r="K58" s="69"/>
      <c r="L58" s="69"/>
      <c r="M58" s="71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</row>
    <row r="59" spans="1:64" ht="18">
      <c r="A59" s="69"/>
      <c r="B59" s="69"/>
      <c r="C59" s="136" t="s">
        <v>57</v>
      </c>
      <c r="D59" s="69"/>
      <c r="E59" s="69"/>
      <c r="F59" s="69"/>
      <c r="G59" s="69"/>
      <c r="H59" s="69"/>
      <c r="I59" s="69"/>
      <c r="J59" s="69"/>
      <c r="K59" s="69"/>
      <c r="L59" s="69"/>
      <c r="M59" s="71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</row>
    <row r="60" spans="1:64" ht="18">
      <c r="A60" s="69"/>
      <c r="B60" s="69"/>
      <c r="C60" s="136" t="s">
        <v>78</v>
      </c>
      <c r="D60" s="69"/>
      <c r="E60" s="69"/>
      <c r="F60" s="69"/>
      <c r="G60" s="69"/>
      <c r="H60" s="69"/>
      <c r="I60" s="69"/>
      <c r="J60" s="69"/>
      <c r="K60" s="69"/>
      <c r="L60" s="69"/>
      <c r="M60" s="71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</row>
    <row r="61" spans="1:64" ht="18">
      <c r="A61" s="69"/>
      <c r="B61" s="69"/>
      <c r="C61" s="136" t="s">
        <v>51</v>
      </c>
      <c r="D61" s="69"/>
      <c r="E61" s="69"/>
      <c r="F61" s="69"/>
      <c r="G61" s="69"/>
      <c r="H61" s="69"/>
      <c r="I61" s="69"/>
      <c r="J61" s="69"/>
      <c r="K61" s="69"/>
      <c r="L61" s="69"/>
      <c r="M61" s="71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</row>
    <row r="62" spans="1:64" ht="18">
      <c r="A62" s="69"/>
      <c r="B62" s="69"/>
      <c r="C62" s="136" t="s">
        <v>45</v>
      </c>
      <c r="D62" s="69"/>
      <c r="E62" s="69"/>
      <c r="F62" s="69"/>
      <c r="G62" s="69"/>
      <c r="H62" s="69"/>
      <c r="I62" s="69"/>
      <c r="J62" s="69"/>
      <c r="K62" s="69"/>
      <c r="L62" s="69"/>
      <c r="M62" s="71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</row>
    <row r="63" spans="1:64" ht="18">
      <c r="A63" s="69"/>
      <c r="B63" s="69"/>
      <c r="C63" s="136" t="s">
        <v>42</v>
      </c>
      <c r="D63" s="69"/>
      <c r="E63" s="69"/>
      <c r="F63" s="69"/>
      <c r="G63" s="69"/>
      <c r="H63" s="69"/>
      <c r="I63" s="69"/>
      <c r="J63" s="69"/>
      <c r="K63" s="69"/>
      <c r="L63" s="69"/>
      <c r="M63" s="71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</row>
    <row r="64" spans="1:64" ht="18">
      <c r="A64" s="69"/>
      <c r="B64" s="69"/>
      <c r="C64" s="136" t="s">
        <v>47</v>
      </c>
      <c r="D64" s="69"/>
      <c r="E64" s="69"/>
      <c r="F64" s="69"/>
      <c r="G64" s="69"/>
      <c r="H64" s="69"/>
      <c r="I64" s="69"/>
      <c r="J64" s="69"/>
      <c r="K64" s="69"/>
      <c r="L64" s="69"/>
      <c r="M64" s="71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</row>
    <row r="65" spans="1:64" ht="18">
      <c r="A65" s="69"/>
      <c r="B65" s="69"/>
      <c r="C65" s="136" t="s">
        <v>46</v>
      </c>
      <c r="D65" s="69"/>
      <c r="E65" s="69"/>
      <c r="F65" s="69"/>
      <c r="G65" s="69"/>
      <c r="H65" s="69"/>
      <c r="I65" s="69"/>
      <c r="J65" s="69"/>
      <c r="K65" s="69"/>
      <c r="L65" s="69"/>
      <c r="M65" s="71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</row>
    <row r="66" spans="1:64" ht="18">
      <c r="A66" s="69"/>
      <c r="B66" s="69"/>
      <c r="C66" s="136" t="s">
        <v>69</v>
      </c>
      <c r="D66" s="69"/>
      <c r="E66" s="69"/>
      <c r="F66" s="69"/>
      <c r="G66" s="69"/>
      <c r="H66" s="69"/>
      <c r="I66" s="69"/>
      <c r="J66" s="69"/>
      <c r="K66" s="69"/>
      <c r="L66" s="69"/>
      <c r="M66" s="71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</row>
    <row r="67" spans="1:64" ht="18">
      <c r="A67" s="69"/>
      <c r="B67" s="69"/>
      <c r="C67" s="136" t="s">
        <v>43</v>
      </c>
      <c r="D67" s="69"/>
      <c r="E67" s="69"/>
      <c r="F67" s="69"/>
      <c r="G67" s="69"/>
      <c r="H67" s="69"/>
      <c r="I67" s="69"/>
      <c r="J67" s="69"/>
      <c r="K67" s="69"/>
      <c r="L67" s="69"/>
      <c r="M67" s="71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</row>
    <row r="68" spans="1:64" ht="18">
      <c r="A68" s="69"/>
      <c r="B68" s="69"/>
      <c r="C68" s="136" t="s">
        <v>72</v>
      </c>
      <c r="D68" s="69"/>
      <c r="E68" s="69"/>
      <c r="F68" s="69"/>
      <c r="G68" s="69"/>
      <c r="H68" s="69"/>
      <c r="I68" s="69"/>
      <c r="J68" s="69"/>
      <c r="K68" s="69"/>
      <c r="L68" s="69"/>
      <c r="M68" s="71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</row>
    <row r="69" spans="1:64" ht="18">
      <c r="A69" s="69"/>
      <c r="B69" s="69"/>
      <c r="C69" s="136" t="s">
        <v>48</v>
      </c>
      <c r="D69" s="69"/>
      <c r="E69" s="69"/>
      <c r="F69" s="69"/>
      <c r="G69" s="69"/>
      <c r="H69" s="69"/>
      <c r="I69" s="69"/>
      <c r="J69" s="69"/>
      <c r="K69" s="69"/>
      <c r="L69" s="69"/>
      <c r="M69" s="71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</row>
    <row r="70" spans="1:64" ht="18">
      <c r="A70" s="69"/>
      <c r="B70" s="69"/>
      <c r="C70" s="136" t="s">
        <v>60</v>
      </c>
      <c r="D70" s="69"/>
      <c r="E70" s="69"/>
      <c r="F70" s="69"/>
      <c r="G70" s="69"/>
      <c r="H70" s="69"/>
      <c r="I70" s="69"/>
      <c r="J70" s="69"/>
      <c r="K70" s="69"/>
      <c r="L70" s="69"/>
      <c r="M70" s="71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</row>
    <row r="71" spans="1:64" ht="18">
      <c r="A71" s="69"/>
      <c r="B71" s="69"/>
      <c r="C71" s="136" t="s">
        <v>53</v>
      </c>
      <c r="D71" s="69"/>
      <c r="E71" s="69"/>
      <c r="F71" s="69"/>
      <c r="G71" s="69"/>
      <c r="H71" s="69"/>
      <c r="I71" s="69"/>
      <c r="J71" s="69"/>
      <c r="K71" s="69"/>
      <c r="L71" s="69"/>
      <c r="M71" s="71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</row>
    <row r="72" spans="1:64" ht="18">
      <c r="A72" s="69"/>
      <c r="B72" s="69"/>
      <c r="C72" s="136" t="s">
        <v>49</v>
      </c>
      <c r="D72" s="69"/>
      <c r="E72" s="69"/>
      <c r="F72" s="69"/>
      <c r="G72" s="69"/>
      <c r="H72" s="69"/>
      <c r="I72" s="69"/>
      <c r="J72" s="69"/>
      <c r="K72" s="69"/>
      <c r="L72" s="69"/>
      <c r="M72" s="71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</row>
    <row r="73" spans="1:64" ht="18">
      <c r="A73" s="69"/>
      <c r="B73" s="69"/>
      <c r="C73" s="136" t="s">
        <v>74</v>
      </c>
      <c r="D73" s="69"/>
      <c r="E73" s="69"/>
      <c r="F73" s="69"/>
      <c r="G73" s="69"/>
      <c r="H73" s="69"/>
      <c r="I73" s="69"/>
      <c r="J73" s="69"/>
      <c r="K73" s="69"/>
      <c r="L73" s="69"/>
      <c r="M73" s="71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</row>
    <row r="74" spans="1:64" ht="18">
      <c r="A74" s="69"/>
      <c r="B74" s="69"/>
      <c r="C74" s="136" t="s">
        <v>73</v>
      </c>
      <c r="D74" s="69"/>
      <c r="E74" s="69"/>
      <c r="F74" s="69"/>
      <c r="G74" s="69"/>
      <c r="H74" s="69"/>
      <c r="I74" s="69"/>
      <c r="J74" s="69"/>
      <c r="K74" s="69"/>
      <c r="L74" s="69"/>
      <c r="M74" s="71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</row>
    <row r="75" spans="1:64" ht="18">
      <c r="A75" s="69"/>
      <c r="B75" s="69"/>
      <c r="C75" s="136" t="s">
        <v>55</v>
      </c>
      <c r="D75" s="69"/>
      <c r="E75" s="69"/>
      <c r="F75" s="69"/>
      <c r="G75" s="69"/>
      <c r="H75" s="69"/>
      <c r="I75" s="69"/>
      <c r="J75" s="69"/>
      <c r="K75" s="69"/>
      <c r="L75" s="69"/>
      <c r="M75" s="71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</row>
    <row r="76" spans="1:64" ht="18">
      <c r="A76" s="69"/>
      <c r="B76" s="69"/>
      <c r="C76" s="136" t="s">
        <v>59</v>
      </c>
      <c r="D76" s="69"/>
      <c r="E76" s="69"/>
      <c r="F76" s="69"/>
      <c r="G76" s="69"/>
      <c r="H76" s="69"/>
      <c r="I76" s="69"/>
      <c r="J76" s="69"/>
      <c r="K76" s="69"/>
      <c r="L76" s="69"/>
      <c r="M76" s="71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</row>
    <row r="77" spans="1:64" ht="18">
      <c r="A77" s="69"/>
      <c r="B77" s="69"/>
      <c r="C77" s="136" t="s">
        <v>58</v>
      </c>
      <c r="D77" s="69"/>
      <c r="E77" s="69"/>
      <c r="F77" s="69"/>
      <c r="G77" s="69"/>
      <c r="H77" s="69"/>
      <c r="I77" s="69"/>
      <c r="J77" s="69"/>
      <c r="K77" s="69"/>
      <c r="L77" s="69"/>
      <c r="M77" s="71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</row>
    <row r="78" spans="1:64" ht="18">
      <c r="A78" s="69"/>
      <c r="B78" s="69"/>
      <c r="C78" s="136" t="s">
        <v>75</v>
      </c>
      <c r="D78" s="69"/>
      <c r="E78" s="69"/>
      <c r="F78" s="69"/>
      <c r="G78" s="69"/>
      <c r="H78" s="69"/>
      <c r="I78" s="69"/>
      <c r="J78" s="69"/>
      <c r="K78" s="69"/>
      <c r="L78" s="69"/>
      <c r="M78" s="71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</row>
    <row r="79" spans="1:64" ht="18">
      <c r="A79" s="69"/>
      <c r="B79" s="69"/>
      <c r="C79" s="136" t="s">
        <v>41</v>
      </c>
      <c r="D79" s="69"/>
      <c r="E79" s="69"/>
      <c r="F79" s="69"/>
      <c r="G79" s="69"/>
      <c r="H79" s="69"/>
      <c r="I79" s="69"/>
      <c r="J79" s="69"/>
      <c r="K79" s="69"/>
      <c r="L79" s="69"/>
      <c r="M79" s="71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</row>
    <row r="80" spans="1:64" ht="18">
      <c r="A80" s="69"/>
      <c r="B80" s="69"/>
      <c r="C80" s="136" t="s">
        <v>44</v>
      </c>
      <c r="D80" s="69"/>
      <c r="E80" s="69"/>
      <c r="F80" s="69"/>
      <c r="G80" s="69"/>
      <c r="H80" s="69"/>
      <c r="I80" s="69"/>
      <c r="J80" s="69"/>
      <c r="K80" s="69"/>
      <c r="L80" s="69"/>
      <c r="M80" s="71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</row>
    <row r="81" spans="1:64" ht="18">
      <c r="A81" s="69"/>
      <c r="B81" s="69"/>
      <c r="C81" s="136" t="s">
        <v>39</v>
      </c>
      <c r="D81" s="69"/>
      <c r="E81" s="69"/>
      <c r="F81" s="69"/>
      <c r="G81" s="69"/>
      <c r="H81" s="69"/>
      <c r="I81" s="69"/>
      <c r="J81" s="69"/>
      <c r="K81" s="69"/>
      <c r="L81" s="69"/>
      <c r="M81" s="71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</row>
    <row r="82" spans="1:64" ht="18">
      <c r="A82" s="69"/>
      <c r="B82" s="69"/>
      <c r="C82" s="136" t="s">
        <v>54</v>
      </c>
      <c r="D82" s="69"/>
      <c r="E82" s="69"/>
      <c r="F82" s="69"/>
      <c r="G82" s="69"/>
      <c r="H82" s="69"/>
      <c r="I82" s="69"/>
      <c r="J82" s="69"/>
      <c r="K82" s="69"/>
      <c r="L82" s="69"/>
      <c r="M82" s="71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</row>
    <row r="83" spans="1:64" ht="18">
      <c r="A83" s="69"/>
      <c r="B83" s="69"/>
      <c r="C83" s="136" t="s">
        <v>38</v>
      </c>
      <c r="D83" s="69"/>
      <c r="E83" s="69"/>
      <c r="F83" s="69"/>
      <c r="G83" s="69"/>
      <c r="H83" s="69"/>
      <c r="I83" s="69"/>
      <c r="J83" s="69"/>
      <c r="K83" s="69"/>
      <c r="L83" s="69"/>
      <c r="M83" s="71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</row>
    <row r="84" spans="1:64" ht="18">
      <c r="A84" s="69"/>
      <c r="B84" s="69"/>
      <c r="C84" s="136" t="s">
        <v>61</v>
      </c>
      <c r="D84" s="69"/>
      <c r="E84" s="69"/>
      <c r="F84" s="69"/>
      <c r="G84" s="69"/>
      <c r="H84" s="69"/>
      <c r="I84" s="69"/>
      <c r="J84" s="69"/>
      <c r="K84" s="69"/>
      <c r="L84" s="69"/>
      <c r="M84" s="71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</row>
    <row r="85" spans="1:64" ht="18">
      <c r="A85" s="69"/>
      <c r="B85" s="69"/>
      <c r="C85" s="136" t="s">
        <v>35</v>
      </c>
      <c r="D85" s="69"/>
      <c r="E85" s="69"/>
      <c r="F85" s="69"/>
      <c r="G85" s="69"/>
      <c r="H85" s="69"/>
      <c r="I85" s="69"/>
      <c r="J85" s="69"/>
      <c r="K85" s="69"/>
      <c r="L85" s="69"/>
      <c r="M85" s="71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</row>
    <row r="86" spans="1:64" ht="18">
      <c r="A86" s="69"/>
      <c r="B86" s="69"/>
      <c r="C86" s="136" t="s">
        <v>37</v>
      </c>
      <c r="D86" s="69"/>
      <c r="E86" s="69"/>
      <c r="F86" s="69"/>
      <c r="G86" s="69"/>
      <c r="H86" s="69"/>
      <c r="I86" s="69"/>
      <c r="J86" s="69"/>
      <c r="K86" s="69"/>
      <c r="L86" s="69"/>
      <c r="M86" s="71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</row>
    <row r="87" spans="1:64" ht="18">
      <c r="A87" s="69"/>
      <c r="B87" s="69"/>
      <c r="C87" s="136" t="s">
        <v>36</v>
      </c>
      <c r="D87" s="69"/>
      <c r="E87" s="69"/>
      <c r="F87" s="69"/>
      <c r="G87" s="69"/>
      <c r="H87" s="69"/>
      <c r="I87" s="69"/>
      <c r="J87" s="69"/>
      <c r="K87" s="69"/>
      <c r="L87" s="69"/>
      <c r="M87" s="71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</row>
    <row r="88" spans="1:64" ht="18">
      <c r="A88" s="69"/>
      <c r="B88" s="69"/>
      <c r="C88" s="136" t="s">
        <v>40</v>
      </c>
      <c r="D88" s="69"/>
      <c r="E88" s="69"/>
      <c r="F88" s="69"/>
      <c r="G88" s="69"/>
      <c r="H88" s="69"/>
      <c r="I88" s="69"/>
      <c r="J88" s="69"/>
      <c r="K88" s="69"/>
      <c r="L88" s="69"/>
      <c r="M88" s="71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</row>
    <row r="89" spans="1:64" ht="12.75">
      <c r="A89" s="69"/>
      <c r="B89" s="69"/>
      <c r="C89" s="70" t="s">
        <v>79</v>
      </c>
      <c r="D89" s="69"/>
      <c r="E89" s="69"/>
      <c r="F89" s="69"/>
      <c r="G89" s="69"/>
      <c r="H89" s="69"/>
      <c r="I89" s="69"/>
      <c r="J89" s="69"/>
      <c r="K89" s="69"/>
      <c r="L89" s="69"/>
      <c r="M89" s="71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</row>
    <row r="90" spans="1:64" ht="12.75">
      <c r="A90" s="69"/>
      <c r="B90" s="69"/>
      <c r="C90" s="70" t="s">
        <v>82</v>
      </c>
      <c r="D90" s="69"/>
      <c r="E90" s="69"/>
      <c r="F90" s="69"/>
      <c r="G90" s="69"/>
      <c r="H90" s="69"/>
      <c r="I90" s="69"/>
      <c r="J90" s="69"/>
      <c r="K90" s="69"/>
      <c r="L90" s="69"/>
      <c r="M90" s="71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</row>
    <row r="91" spans="1:64" ht="12.75">
      <c r="A91" s="69"/>
      <c r="B91" s="69"/>
      <c r="C91" s="70" t="s">
        <v>83</v>
      </c>
      <c r="D91" s="69"/>
      <c r="E91" s="69"/>
      <c r="F91" s="69"/>
      <c r="G91" s="69"/>
      <c r="H91" s="69"/>
      <c r="I91" s="69"/>
      <c r="J91" s="69"/>
      <c r="K91" s="69"/>
      <c r="L91" s="69"/>
      <c r="M91" s="71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</row>
    <row r="92" spans="1:64" ht="12.75">
      <c r="A92" s="69"/>
      <c r="B92" s="69"/>
      <c r="C92" s="70" t="s">
        <v>84</v>
      </c>
      <c r="D92" s="69"/>
      <c r="E92" s="69"/>
      <c r="F92" s="69"/>
      <c r="G92" s="69"/>
      <c r="H92" s="69"/>
      <c r="I92" s="69"/>
      <c r="J92" s="69"/>
      <c r="K92" s="69"/>
      <c r="L92" s="69"/>
      <c r="M92" s="71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</row>
    <row r="93" spans="1:64" ht="12.75">
      <c r="A93" s="69"/>
      <c r="B93" s="69"/>
      <c r="C93" s="70" t="s">
        <v>85</v>
      </c>
      <c r="D93" s="69"/>
      <c r="E93" s="69"/>
      <c r="F93" s="69"/>
      <c r="G93" s="69"/>
      <c r="H93" s="69"/>
      <c r="I93" s="69"/>
      <c r="J93" s="69"/>
      <c r="K93" s="69"/>
      <c r="L93" s="69"/>
      <c r="M93" s="71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</row>
    <row r="94" spans="1:64" ht="12.75">
      <c r="A94" s="69"/>
      <c r="B94" s="69"/>
      <c r="C94" s="70"/>
      <c r="D94" s="69"/>
      <c r="E94" s="69"/>
      <c r="F94" s="69"/>
      <c r="G94" s="69"/>
      <c r="H94" s="69"/>
      <c r="I94" s="69"/>
      <c r="J94" s="69"/>
      <c r="K94" s="69"/>
      <c r="L94" s="69"/>
      <c r="M94" s="71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</row>
    <row r="95" spans="1:64" ht="12.75">
      <c r="A95" s="69"/>
      <c r="B95" s="69"/>
      <c r="C95" s="70"/>
      <c r="D95" s="69"/>
      <c r="E95" s="69"/>
      <c r="F95" s="69"/>
      <c r="G95" s="69"/>
      <c r="H95" s="69"/>
      <c r="I95" s="69"/>
      <c r="J95" s="69"/>
      <c r="K95" s="69"/>
      <c r="L95" s="69"/>
      <c r="M95" s="71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</row>
    <row r="96" spans="1:64" ht="12.75">
      <c r="A96" s="69"/>
      <c r="B96" s="69"/>
      <c r="C96" s="70"/>
      <c r="D96" s="69"/>
      <c r="E96" s="69"/>
      <c r="F96" s="69"/>
      <c r="G96" s="69"/>
      <c r="H96" s="69"/>
      <c r="I96" s="69"/>
      <c r="J96" s="69"/>
      <c r="K96" s="69"/>
      <c r="L96" s="69"/>
      <c r="M96" s="71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</row>
    <row r="97" spans="1:64" ht="12.75">
      <c r="A97" s="69"/>
      <c r="B97" s="69"/>
      <c r="C97" s="70"/>
      <c r="D97" s="69"/>
      <c r="E97" s="69"/>
      <c r="F97" s="69"/>
      <c r="G97" s="69"/>
      <c r="H97" s="69"/>
      <c r="I97" s="69"/>
      <c r="J97" s="69"/>
      <c r="K97" s="69"/>
      <c r="L97" s="69"/>
      <c r="M97" s="71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</row>
    <row r="98" spans="1:64" ht="12.75">
      <c r="A98" s="69"/>
      <c r="B98" s="69"/>
      <c r="C98" s="70"/>
      <c r="D98" s="69"/>
      <c r="E98" s="69"/>
      <c r="F98" s="69"/>
      <c r="G98" s="69"/>
      <c r="H98" s="69"/>
      <c r="I98" s="69"/>
      <c r="J98" s="69"/>
      <c r="K98" s="69"/>
      <c r="L98" s="69"/>
      <c r="M98" s="71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</row>
    <row r="99" spans="1:64" ht="12.75">
      <c r="A99" s="69"/>
      <c r="B99" s="69"/>
      <c r="C99" s="70"/>
      <c r="D99" s="69"/>
      <c r="E99" s="69"/>
      <c r="F99" s="69"/>
      <c r="G99" s="69"/>
      <c r="H99" s="69"/>
      <c r="I99" s="69"/>
      <c r="J99" s="69"/>
      <c r="K99" s="69"/>
      <c r="L99" s="69"/>
      <c r="M99" s="71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</row>
    <row r="100" spans="1:64" ht="12.75">
      <c r="A100" s="69"/>
      <c r="B100" s="69"/>
      <c r="C100" s="70"/>
      <c r="D100" s="69"/>
      <c r="E100" s="69"/>
      <c r="F100" s="69"/>
      <c r="G100" s="69"/>
      <c r="H100" s="69"/>
      <c r="I100" s="69"/>
      <c r="J100" s="69"/>
      <c r="K100" s="69"/>
      <c r="L100" s="69"/>
      <c r="M100" s="71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</row>
    <row r="101" spans="1:64" ht="12.75">
      <c r="A101" s="69"/>
      <c r="B101" s="69"/>
      <c r="C101" s="70"/>
      <c r="D101" s="69"/>
      <c r="E101" s="69"/>
      <c r="F101" s="69"/>
      <c r="G101" s="69"/>
      <c r="H101" s="69"/>
      <c r="I101" s="69"/>
      <c r="J101" s="69"/>
      <c r="K101" s="69"/>
      <c r="L101" s="69"/>
      <c r="M101" s="71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</row>
    <row r="102" spans="1:64" ht="12.75">
      <c r="A102" s="69"/>
      <c r="B102" s="69"/>
      <c r="C102" s="70"/>
      <c r="D102" s="69"/>
      <c r="E102" s="69"/>
      <c r="F102" s="69"/>
      <c r="G102" s="69"/>
      <c r="H102" s="69"/>
      <c r="I102" s="69"/>
      <c r="J102" s="69"/>
      <c r="K102" s="69"/>
      <c r="L102" s="69"/>
      <c r="M102" s="71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</row>
    <row r="103" spans="1:64" ht="12.75">
      <c r="A103" s="69"/>
      <c r="B103" s="69"/>
      <c r="C103" s="70"/>
      <c r="D103" s="69"/>
      <c r="E103" s="69"/>
      <c r="F103" s="69"/>
      <c r="G103" s="69"/>
      <c r="H103" s="69"/>
      <c r="I103" s="69"/>
      <c r="J103" s="69"/>
      <c r="K103" s="69"/>
      <c r="L103" s="69"/>
      <c r="M103" s="71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</row>
    <row r="104" spans="1:64" ht="12.75">
      <c r="A104" s="69"/>
      <c r="B104" s="69"/>
      <c r="C104" s="70"/>
      <c r="D104" s="69"/>
      <c r="E104" s="69"/>
      <c r="F104" s="69"/>
      <c r="G104" s="69"/>
      <c r="H104" s="69"/>
      <c r="I104" s="69"/>
      <c r="J104" s="69"/>
      <c r="K104" s="69"/>
      <c r="L104" s="69"/>
      <c r="M104" s="71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</row>
    <row r="105" spans="1:64" ht="12.75">
      <c r="A105" s="69"/>
      <c r="B105" s="69"/>
      <c r="C105" s="70"/>
      <c r="D105" s="69"/>
      <c r="E105" s="69"/>
      <c r="F105" s="69"/>
      <c r="G105" s="69"/>
      <c r="H105" s="69"/>
      <c r="I105" s="69"/>
      <c r="J105" s="69"/>
      <c r="K105" s="69"/>
      <c r="L105" s="69"/>
      <c r="M105" s="71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</row>
    <row r="106" spans="1:64" ht="12.75">
      <c r="A106" s="69"/>
      <c r="B106" s="69"/>
      <c r="C106" s="70"/>
      <c r="D106" s="69"/>
      <c r="E106" s="69"/>
      <c r="F106" s="69"/>
      <c r="G106" s="69"/>
      <c r="H106" s="69"/>
      <c r="I106" s="69"/>
      <c r="J106" s="69"/>
      <c r="K106" s="69"/>
      <c r="L106" s="69"/>
      <c r="M106" s="71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</row>
    <row r="107" spans="1:64" ht="12.75">
      <c r="A107" s="69"/>
      <c r="B107" s="69"/>
      <c r="C107" s="70"/>
      <c r="D107" s="69"/>
      <c r="E107" s="69"/>
      <c r="F107" s="69"/>
      <c r="G107" s="69"/>
      <c r="H107" s="69"/>
      <c r="I107" s="69"/>
      <c r="J107" s="69"/>
      <c r="K107" s="69"/>
      <c r="L107" s="69"/>
      <c r="M107" s="71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</row>
    <row r="108" spans="1:64" ht="12.75">
      <c r="A108" s="69"/>
      <c r="B108" s="69"/>
      <c r="C108" s="70"/>
      <c r="D108" s="69"/>
      <c r="E108" s="69"/>
      <c r="F108" s="69"/>
      <c r="G108" s="69"/>
      <c r="H108" s="69"/>
      <c r="I108" s="69"/>
      <c r="J108" s="69"/>
      <c r="K108" s="69"/>
      <c r="L108" s="69"/>
      <c r="M108" s="71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</row>
    <row r="109" spans="1:64" ht="12.75">
      <c r="A109" s="69"/>
      <c r="B109" s="69"/>
      <c r="C109" s="70"/>
      <c r="D109" s="69"/>
      <c r="E109" s="69"/>
      <c r="F109" s="69"/>
      <c r="G109" s="69"/>
      <c r="H109" s="69"/>
      <c r="I109" s="69"/>
      <c r="J109" s="69"/>
      <c r="K109" s="69"/>
      <c r="L109" s="69"/>
      <c r="M109" s="71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</row>
    <row r="110" spans="1:64" ht="12.75">
      <c r="A110" s="69"/>
      <c r="B110" s="69"/>
      <c r="C110" s="70"/>
      <c r="D110" s="69"/>
      <c r="E110" s="69"/>
      <c r="F110" s="69"/>
      <c r="G110" s="69"/>
      <c r="H110" s="69"/>
      <c r="I110" s="69"/>
      <c r="J110" s="69"/>
      <c r="K110" s="69"/>
      <c r="L110" s="69"/>
      <c r="M110" s="71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</row>
    <row r="111" spans="1:64" ht="12.75">
      <c r="A111" s="69"/>
      <c r="B111" s="69"/>
      <c r="C111" s="70"/>
      <c r="D111" s="69"/>
      <c r="E111" s="69"/>
      <c r="F111" s="69"/>
      <c r="G111" s="69"/>
      <c r="H111" s="69"/>
      <c r="I111" s="69"/>
      <c r="J111" s="69"/>
      <c r="K111" s="69"/>
      <c r="L111" s="69"/>
      <c r="M111" s="71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</row>
    <row r="112" spans="1:64" ht="12.75">
      <c r="A112" s="69"/>
      <c r="B112" s="69"/>
      <c r="C112" s="70"/>
      <c r="D112" s="69"/>
      <c r="E112" s="69"/>
      <c r="F112" s="69"/>
      <c r="G112" s="69"/>
      <c r="H112" s="69"/>
      <c r="I112" s="69"/>
      <c r="J112" s="69"/>
      <c r="K112" s="69"/>
      <c r="L112" s="69"/>
      <c r="M112" s="71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</row>
    <row r="113" spans="1:64" ht="12.75">
      <c r="A113" s="69"/>
      <c r="B113" s="69"/>
      <c r="C113" s="70"/>
      <c r="D113" s="69"/>
      <c r="E113" s="69"/>
      <c r="F113" s="69"/>
      <c r="G113" s="69"/>
      <c r="H113" s="69"/>
      <c r="I113" s="69"/>
      <c r="J113" s="69"/>
      <c r="K113" s="69"/>
      <c r="L113" s="69"/>
      <c r="M113" s="71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</row>
    <row r="114" spans="1:64" ht="12.75">
      <c r="A114" s="69"/>
      <c r="B114" s="69"/>
      <c r="C114" s="70"/>
      <c r="D114" s="69"/>
      <c r="E114" s="69"/>
      <c r="F114" s="69"/>
      <c r="G114" s="69"/>
      <c r="H114" s="69"/>
      <c r="I114" s="69"/>
      <c r="J114" s="69"/>
      <c r="K114" s="69"/>
      <c r="L114" s="69"/>
      <c r="M114" s="71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</row>
    <row r="115" spans="1:64" ht="12.75">
      <c r="A115" s="69"/>
      <c r="B115" s="69"/>
      <c r="C115" s="70"/>
      <c r="D115" s="69"/>
      <c r="E115" s="69"/>
      <c r="F115" s="69"/>
      <c r="G115" s="69"/>
      <c r="H115" s="69"/>
      <c r="I115" s="69"/>
      <c r="J115" s="69"/>
      <c r="K115" s="69"/>
      <c r="L115" s="69"/>
      <c r="M115" s="71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</row>
    <row r="116" spans="1:64" ht="12.75">
      <c r="A116" s="69"/>
      <c r="B116" s="69"/>
      <c r="C116" s="70"/>
      <c r="D116" s="69"/>
      <c r="E116" s="69"/>
      <c r="F116" s="69"/>
      <c r="G116" s="69"/>
      <c r="H116" s="69"/>
      <c r="I116" s="69"/>
      <c r="J116" s="69"/>
      <c r="K116" s="69"/>
      <c r="L116" s="69"/>
      <c r="M116" s="71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</row>
    <row r="117" spans="1:64" ht="12.75">
      <c r="A117" s="69"/>
      <c r="B117" s="69"/>
      <c r="C117" s="70"/>
      <c r="D117" s="69"/>
      <c r="E117" s="69"/>
      <c r="F117" s="69"/>
      <c r="G117" s="69"/>
      <c r="H117" s="69"/>
      <c r="I117" s="69"/>
      <c r="J117" s="69"/>
      <c r="K117" s="69"/>
      <c r="L117" s="69"/>
      <c r="M117" s="71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</row>
    <row r="118" spans="1:64" ht="12.75">
      <c r="A118" s="69"/>
      <c r="B118" s="69"/>
      <c r="C118" s="70"/>
      <c r="D118" s="69"/>
      <c r="E118" s="69"/>
      <c r="F118" s="69"/>
      <c r="G118" s="69"/>
      <c r="H118" s="69"/>
      <c r="I118" s="69"/>
      <c r="J118" s="69"/>
      <c r="K118" s="69"/>
      <c r="L118" s="69"/>
      <c r="M118" s="71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</row>
    <row r="119" spans="1:64" ht="12.75">
      <c r="A119" s="69"/>
      <c r="B119" s="69"/>
      <c r="C119" s="70"/>
      <c r="D119" s="69"/>
      <c r="E119" s="69"/>
      <c r="F119" s="69"/>
      <c r="G119" s="69"/>
      <c r="H119" s="69"/>
      <c r="I119" s="69"/>
      <c r="J119" s="69"/>
      <c r="K119" s="69"/>
      <c r="L119" s="69"/>
      <c r="M119" s="71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</row>
    <row r="120" spans="1:64" ht="12.75">
      <c r="A120" s="69"/>
      <c r="B120" s="69"/>
      <c r="C120" s="70"/>
      <c r="D120" s="69"/>
      <c r="E120" s="69"/>
      <c r="F120" s="69"/>
      <c r="G120" s="69"/>
      <c r="H120" s="69"/>
      <c r="I120" s="69"/>
      <c r="J120" s="69"/>
      <c r="K120" s="69"/>
      <c r="L120" s="69"/>
      <c r="M120" s="71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</row>
    <row r="121" spans="1:64" ht="12.75">
      <c r="A121" s="69"/>
      <c r="B121" s="69"/>
      <c r="C121" s="70"/>
      <c r="D121" s="69"/>
      <c r="E121" s="69"/>
      <c r="F121" s="69"/>
      <c r="G121" s="69"/>
      <c r="H121" s="69"/>
      <c r="I121" s="69"/>
      <c r="J121" s="69"/>
      <c r="K121" s="69"/>
      <c r="L121" s="69"/>
      <c r="M121" s="71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</row>
    <row r="122" spans="1:64" ht="12.75">
      <c r="A122" s="69"/>
      <c r="B122" s="69"/>
      <c r="C122" s="70"/>
      <c r="D122" s="69"/>
      <c r="E122" s="69"/>
      <c r="F122" s="69"/>
      <c r="G122" s="69"/>
      <c r="H122" s="69"/>
      <c r="I122" s="69"/>
      <c r="J122" s="69"/>
      <c r="K122" s="69"/>
      <c r="L122" s="69"/>
      <c r="M122" s="71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</row>
    <row r="123" spans="1:64" ht="12.75">
      <c r="A123" s="69"/>
      <c r="B123" s="69"/>
      <c r="C123" s="70"/>
      <c r="D123" s="69"/>
      <c r="E123" s="69"/>
      <c r="F123" s="69"/>
      <c r="G123" s="69"/>
      <c r="H123" s="69"/>
      <c r="I123" s="69"/>
      <c r="J123" s="69"/>
      <c r="K123" s="69"/>
      <c r="L123" s="69"/>
      <c r="M123" s="71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</row>
    <row r="124" spans="1:64" ht="12.75">
      <c r="A124" s="69"/>
      <c r="B124" s="69"/>
      <c r="C124" s="70"/>
      <c r="D124" s="69"/>
      <c r="E124" s="69"/>
      <c r="F124" s="69"/>
      <c r="G124" s="69"/>
      <c r="H124" s="69"/>
      <c r="I124" s="69"/>
      <c r="J124" s="69"/>
      <c r="K124" s="69"/>
      <c r="L124" s="69"/>
      <c r="M124" s="71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</row>
    <row r="125" spans="1:64" ht="12.75">
      <c r="A125" s="69"/>
      <c r="B125" s="69"/>
      <c r="C125" s="70"/>
      <c r="D125" s="69"/>
      <c r="E125" s="69"/>
      <c r="F125" s="69"/>
      <c r="G125" s="69"/>
      <c r="H125" s="69"/>
      <c r="I125" s="69"/>
      <c r="J125" s="69"/>
      <c r="K125" s="69"/>
      <c r="L125" s="69"/>
      <c r="M125" s="71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</row>
    <row r="126" spans="1:64" ht="12.75">
      <c r="A126" s="69"/>
      <c r="B126" s="69"/>
      <c r="C126" s="70"/>
      <c r="D126" s="69"/>
      <c r="E126" s="69"/>
      <c r="F126" s="69"/>
      <c r="G126" s="69"/>
      <c r="H126" s="69"/>
      <c r="I126" s="69"/>
      <c r="J126" s="69"/>
      <c r="K126" s="69"/>
      <c r="L126" s="69"/>
      <c r="M126" s="71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</row>
    <row r="127" spans="1:64" ht="12.75">
      <c r="A127" s="69"/>
      <c r="B127" s="69"/>
      <c r="C127" s="70"/>
      <c r="D127" s="69"/>
      <c r="E127" s="69"/>
      <c r="F127" s="69"/>
      <c r="G127" s="69"/>
      <c r="H127" s="69"/>
      <c r="I127" s="69"/>
      <c r="J127" s="69"/>
      <c r="K127" s="69"/>
      <c r="L127" s="69"/>
      <c r="M127" s="71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</row>
    <row r="128" spans="1:64" ht="12.75">
      <c r="A128" s="69"/>
      <c r="B128" s="69"/>
      <c r="C128" s="70"/>
      <c r="D128" s="69"/>
      <c r="E128" s="69"/>
      <c r="F128" s="69"/>
      <c r="G128" s="69"/>
      <c r="H128" s="69"/>
      <c r="I128" s="69"/>
      <c r="J128" s="69"/>
      <c r="K128" s="69"/>
      <c r="L128" s="69"/>
      <c r="M128" s="71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</row>
    <row r="129" spans="1:64" ht="12.75">
      <c r="A129" s="69"/>
      <c r="B129" s="69"/>
      <c r="C129" s="70"/>
      <c r="D129" s="69"/>
      <c r="E129" s="69"/>
      <c r="F129" s="69"/>
      <c r="G129" s="69"/>
      <c r="H129" s="69"/>
      <c r="I129" s="69"/>
      <c r="J129" s="69"/>
      <c r="K129" s="69"/>
      <c r="L129" s="69"/>
      <c r="M129" s="71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</row>
    <row r="130" spans="1:64" ht="12.75">
      <c r="A130" s="69"/>
      <c r="B130" s="69"/>
      <c r="C130" s="70"/>
      <c r="D130" s="69"/>
      <c r="E130" s="69"/>
      <c r="F130" s="69"/>
      <c r="G130" s="69"/>
      <c r="H130" s="69"/>
      <c r="I130" s="69"/>
      <c r="J130" s="69"/>
      <c r="K130" s="69"/>
      <c r="L130" s="69"/>
      <c r="M130" s="71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</row>
    <row r="131" spans="1:64" ht="12.75">
      <c r="A131" s="69"/>
      <c r="B131" s="69"/>
      <c r="C131" s="70"/>
      <c r="D131" s="69"/>
      <c r="E131" s="69"/>
      <c r="F131" s="69"/>
      <c r="G131" s="69"/>
      <c r="H131" s="69"/>
      <c r="I131" s="69"/>
      <c r="J131" s="69"/>
      <c r="K131" s="69"/>
      <c r="L131" s="69"/>
      <c r="M131" s="71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</row>
    <row r="132" spans="1:64" ht="12.75">
      <c r="A132" s="69"/>
      <c r="B132" s="69"/>
      <c r="C132" s="70"/>
      <c r="D132" s="69"/>
      <c r="E132" s="69"/>
      <c r="F132" s="69"/>
      <c r="G132" s="69"/>
      <c r="H132" s="69"/>
      <c r="I132" s="69"/>
      <c r="J132" s="69"/>
      <c r="K132" s="69"/>
      <c r="L132" s="69"/>
      <c r="M132" s="71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</row>
    <row r="133" spans="1:64" ht="12.75">
      <c r="A133" s="69"/>
      <c r="B133" s="69"/>
      <c r="C133" s="70"/>
      <c r="D133" s="69"/>
      <c r="E133" s="69"/>
      <c r="F133" s="69"/>
      <c r="G133" s="69"/>
      <c r="H133" s="69"/>
      <c r="I133" s="69"/>
      <c r="J133" s="69"/>
      <c r="K133" s="69"/>
      <c r="L133" s="69"/>
      <c r="M133" s="71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</row>
    <row r="134" spans="1:64" ht="12.75">
      <c r="A134" s="69"/>
      <c r="B134" s="69"/>
      <c r="C134" s="70"/>
      <c r="D134" s="69"/>
      <c r="E134" s="69"/>
      <c r="F134" s="69"/>
      <c r="G134" s="69"/>
      <c r="H134" s="69"/>
      <c r="I134" s="69"/>
      <c r="J134" s="69"/>
      <c r="K134" s="69"/>
      <c r="L134" s="69"/>
      <c r="M134" s="71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</row>
    <row r="135" spans="1:64" ht="12.75">
      <c r="A135" s="69"/>
      <c r="B135" s="69"/>
      <c r="C135" s="70"/>
      <c r="D135" s="69"/>
      <c r="E135" s="69"/>
      <c r="F135" s="69"/>
      <c r="G135" s="69"/>
      <c r="H135" s="69"/>
      <c r="I135" s="69"/>
      <c r="J135" s="69"/>
      <c r="K135" s="69"/>
      <c r="L135" s="69"/>
      <c r="M135" s="71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</row>
    <row r="136" spans="1:64" ht="12.75">
      <c r="A136" s="69"/>
      <c r="B136" s="69"/>
      <c r="C136" s="70"/>
      <c r="D136" s="69"/>
      <c r="E136" s="69"/>
      <c r="F136" s="69"/>
      <c r="G136" s="69"/>
      <c r="H136" s="69"/>
      <c r="I136" s="69"/>
      <c r="J136" s="69"/>
      <c r="K136" s="69"/>
      <c r="L136" s="69"/>
      <c r="M136" s="71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</row>
    <row r="137" spans="1:64" ht="12.75">
      <c r="A137" s="69"/>
      <c r="B137" s="69"/>
      <c r="C137" s="70"/>
      <c r="D137" s="69"/>
      <c r="E137" s="69"/>
      <c r="F137" s="69"/>
      <c r="G137" s="69"/>
      <c r="H137" s="69"/>
      <c r="I137" s="69"/>
      <c r="J137" s="69"/>
      <c r="K137" s="69"/>
      <c r="L137" s="69"/>
      <c r="M137" s="71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</row>
    <row r="138" spans="1:64" ht="12.75">
      <c r="A138" s="69"/>
      <c r="B138" s="69"/>
      <c r="C138" s="70"/>
      <c r="D138" s="69"/>
      <c r="E138" s="69"/>
      <c r="F138" s="69"/>
      <c r="G138" s="69"/>
      <c r="H138" s="69"/>
      <c r="I138" s="69"/>
      <c r="J138" s="69"/>
      <c r="K138" s="69"/>
      <c r="L138" s="69"/>
      <c r="M138" s="71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</row>
    <row r="139" spans="1:64" ht="12.75">
      <c r="A139" s="69"/>
      <c r="B139" s="69"/>
      <c r="C139" s="70"/>
      <c r="D139" s="69"/>
      <c r="E139" s="69"/>
      <c r="F139" s="69"/>
      <c r="G139" s="69"/>
      <c r="H139" s="69"/>
      <c r="I139" s="69"/>
      <c r="J139" s="69"/>
      <c r="K139" s="69"/>
      <c r="L139" s="69"/>
      <c r="M139" s="71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</row>
    <row r="140" spans="1:64" ht="12.75">
      <c r="A140" s="69"/>
      <c r="B140" s="69"/>
      <c r="C140" s="70"/>
      <c r="D140" s="69"/>
      <c r="E140" s="69"/>
      <c r="F140" s="69"/>
      <c r="G140" s="69"/>
      <c r="H140" s="69"/>
      <c r="I140" s="69"/>
      <c r="J140" s="69"/>
      <c r="K140" s="69"/>
      <c r="L140" s="69"/>
      <c r="M140" s="71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</row>
    <row r="141" spans="1:64" ht="12.75">
      <c r="A141" s="69"/>
      <c r="B141" s="69"/>
      <c r="C141" s="70"/>
      <c r="D141" s="69"/>
      <c r="E141" s="69"/>
      <c r="F141" s="69"/>
      <c r="G141" s="69"/>
      <c r="H141" s="69"/>
      <c r="I141" s="69"/>
      <c r="J141" s="69"/>
      <c r="K141" s="69"/>
      <c r="L141" s="69"/>
      <c r="M141" s="71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</row>
    <row r="142" spans="1:64" ht="12.75">
      <c r="A142" s="69"/>
      <c r="B142" s="69"/>
      <c r="C142" s="70"/>
      <c r="D142" s="69"/>
      <c r="E142" s="69"/>
      <c r="F142" s="69"/>
      <c r="G142" s="69"/>
      <c r="H142" s="69"/>
      <c r="I142" s="69"/>
      <c r="J142" s="69"/>
      <c r="K142" s="69"/>
      <c r="L142" s="69"/>
      <c r="M142" s="71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</row>
    <row r="143" spans="1:64" ht="12.75">
      <c r="A143" s="69"/>
      <c r="B143" s="69"/>
      <c r="C143" s="70"/>
      <c r="D143" s="69"/>
      <c r="E143" s="69"/>
      <c r="F143" s="69"/>
      <c r="G143" s="69"/>
      <c r="H143" s="69"/>
      <c r="I143" s="69"/>
      <c r="J143" s="69"/>
      <c r="K143" s="69"/>
      <c r="L143" s="69"/>
      <c r="M143" s="71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</row>
    <row r="144" spans="1:64" ht="12.75">
      <c r="A144" s="69"/>
      <c r="B144" s="69"/>
      <c r="C144" s="70"/>
      <c r="D144" s="69"/>
      <c r="E144" s="69"/>
      <c r="F144" s="69"/>
      <c r="G144" s="69"/>
      <c r="H144" s="69"/>
      <c r="I144" s="69"/>
      <c r="J144" s="69"/>
      <c r="K144" s="69"/>
      <c r="L144" s="69"/>
      <c r="M144" s="71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</row>
    <row r="145" spans="1:64" ht="12.75">
      <c r="A145" s="69"/>
      <c r="B145" s="69"/>
      <c r="C145" s="70"/>
      <c r="D145" s="69"/>
      <c r="E145" s="69"/>
      <c r="F145" s="69"/>
      <c r="G145" s="69"/>
      <c r="H145" s="69"/>
      <c r="I145" s="69"/>
      <c r="J145" s="69"/>
      <c r="K145" s="69"/>
      <c r="L145" s="69"/>
      <c r="M145" s="71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</row>
    <row r="146" spans="1:64" ht="12.75">
      <c r="A146" s="69"/>
      <c r="B146" s="69"/>
      <c r="C146" s="70"/>
      <c r="D146" s="69"/>
      <c r="E146" s="69"/>
      <c r="F146" s="69"/>
      <c r="G146" s="69"/>
      <c r="H146" s="69"/>
      <c r="I146" s="69"/>
      <c r="J146" s="69"/>
      <c r="K146" s="69"/>
      <c r="L146" s="69"/>
      <c r="M146" s="71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</row>
    <row r="147" spans="1:64" ht="12.75">
      <c r="A147" s="69"/>
      <c r="B147" s="69"/>
      <c r="C147" s="70"/>
      <c r="D147" s="69"/>
      <c r="E147" s="69"/>
      <c r="F147" s="69"/>
      <c r="G147" s="69"/>
      <c r="H147" s="69"/>
      <c r="I147" s="69"/>
      <c r="J147" s="69"/>
      <c r="K147" s="69"/>
      <c r="L147" s="69"/>
      <c r="M147" s="71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</row>
    <row r="148" spans="1:64" ht="12.75">
      <c r="A148" s="69"/>
      <c r="B148" s="69"/>
      <c r="C148" s="70"/>
      <c r="D148" s="69"/>
      <c r="E148" s="69"/>
      <c r="F148" s="69"/>
      <c r="G148" s="69"/>
      <c r="H148" s="69"/>
      <c r="I148" s="69"/>
      <c r="J148" s="69"/>
      <c r="K148" s="69"/>
      <c r="L148" s="69"/>
      <c r="M148" s="71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</row>
    <row r="149" spans="1:64" ht="12.75">
      <c r="A149" s="69"/>
      <c r="B149" s="69"/>
      <c r="C149" s="70"/>
      <c r="D149" s="69"/>
      <c r="E149" s="69"/>
      <c r="F149" s="69"/>
      <c r="G149" s="69"/>
      <c r="H149" s="69"/>
      <c r="I149" s="69"/>
      <c r="J149" s="69"/>
      <c r="K149" s="69"/>
      <c r="L149" s="69"/>
      <c r="M149" s="71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</row>
    <row r="150" spans="1:64" ht="12.75">
      <c r="A150" s="69"/>
      <c r="B150" s="69"/>
      <c r="C150" s="70"/>
      <c r="D150" s="69"/>
      <c r="E150" s="69"/>
      <c r="F150" s="69"/>
      <c r="G150" s="69"/>
      <c r="H150" s="69"/>
      <c r="I150" s="69"/>
      <c r="J150" s="69"/>
      <c r="K150" s="69"/>
      <c r="L150" s="69"/>
      <c r="M150" s="71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</row>
    <row r="151" spans="1:64" ht="12.75">
      <c r="A151" s="69"/>
      <c r="B151" s="69"/>
      <c r="C151" s="70"/>
      <c r="D151" s="69"/>
      <c r="E151" s="69"/>
      <c r="F151" s="69"/>
      <c r="G151" s="69"/>
      <c r="H151" s="69"/>
      <c r="I151" s="69"/>
      <c r="J151" s="69"/>
      <c r="K151" s="69"/>
      <c r="L151" s="69"/>
      <c r="M151" s="71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</row>
    <row r="152" spans="1:64" ht="12.75">
      <c r="A152" s="69"/>
      <c r="B152" s="69"/>
      <c r="C152" s="70"/>
      <c r="D152" s="69"/>
      <c r="E152" s="69"/>
      <c r="F152" s="69"/>
      <c r="G152" s="69"/>
      <c r="H152" s="69"/>
      <c r="I152" s="69"/>
      <c r="J152" s="69"/>
      <c r="K152" s="69"/>
      <c r="L152" s="69"/>
      <c r="M152" s="71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</row>
    <row r="153" spans="1:64" ht="12.75">
      <c r="A153" s="69"/>
      <c r="B153" s="69"/>
      <c r="C153" s="70"/>
      <c r="D153" s="69"/>
      <c r="E153" s="69"/>
      <c r="F153" s="69"/>
      <c r="G153" s="69"/>
      <c r="H153" s="69"/>
      <c r="I153" s="69"/>
      <c r="J153" s="69"/>
      <c r="K153" s="69"/>
      <c r="L153" s="69"/>
      <c r="M153" s="71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</row>
    <row r="154" spans="1:64" ht="12.75">
      <c r="A154" s="69"/>
      <c r="B154" s="69"/>
      <c r="C154" s="70"/>
      <c r="D154" s="69"/>
      <c r="E154" s="69"/>
      <c r="F154" s="69"/>
      <c r="G154" s="69"/>
      <c r="H154" s="69"/>
      <c r="I154" s="69"/>
      <c r="J154" s="69"/>
      <c r="K154" s="69"/>
      <c r="L154" s="69"/>
      <c r="M154" s="71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</row>
    <row r="155" spans="1:64" ht="12.75">
      <c r="A155" s="69"/>
      <c r="B155" s="69"/>
      <c r="C155" s="70"/>
      <c r="D155" s="69"/>
      <c r="E155" s="69"/>
      <c r="F155" s="69"/>
      <c r="G155" s="69"/>
      <c r="H155" s="69"/>
      <c r="I155" s="69"/>
      <c r="J155" s="69"/>
      <c r="K155" s="69"/>
      <c r="L155" s="69"/>
      <c r="M155" s="71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</row>
    <row r="156" spans="1:64" ht="12.75">
      <c r="A156" s="69"/>
      <c r="B156" s="69"/>
      <c r="C156" s="70"/>
      <c r="D156" s="69"/>
      <c r="E156" s="69"/>
      <c r="F156" s="69"/>
      <c r="G156" s="69"/>
      <c r="H156" s="69"/>
      <c r="I156" s="69"/>
      <c r="J156" s="69"/>
      <c r="K156" s="69"/>
      <c r="L156" s="69"/>
      <c r="M156" s="71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</row>
    <row r="157" spans="1:64" ht="12.75">
      <c r="A157" s="69"/>
      <c r="B157" s="69"/>
      <c r="C157" s="70"/>
      <c r="D157" s="69"/>
      <c r="E157" s="69"/>
      <c r="F157" s="69"/>
      <c r="G157" s="69"/>
      <c r="H157" s="69"/>
      <c r="I157" s="69"/>
      <c r="J157" s="69"/>
      <c r="K157" s="69"/>
      <c r="L157" s="69"/>
      <c r="M157" s="71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</row>
    <row r="158" spans="1:64" ht="12.75">
      <c r="A158" s="69"/>
      <c r="B158" s="69"/>
      <c r="C158" s="70"/>
      <c r="D158" s="69"/>
      <c r="E158" s="69"/>
      <c r="F158" s="69"/>
      <c r="G158" s="69"/>
      <c r="H158" s="69"/>
      <c r="I158" s="69"/>
      <c r="J158" s="69"/>
      <c r="K158" s="69"/>
      <c r="L158" s="69"/>
      <c r="M158" s="71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</row>
    <row r="159" spans="1:64" ht="12.75">
      <c r="A159" s="69"/>
      <c r="B159" s="69"/>
      <c r="C159" s="70"/>
      <c r="D159" s="69"/>
      <c r="E159" s="69"/>
      <c r="F159" s="69"/>
      <c r="G159" s="69"/>
      <c r="H159" s="69"/>
      <c r="I159" s="69"/>
      <c r="J159" s="69"/>
      <c r="K159" s="69"/>
      <c r="L159" s="69"/>
      <c r="M159" s="71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</row>
    <row r="160" spans="1:64" ht="12.75">
      <c r="A160" s="69"/>
      <c r="B160" s="69"/>
      <c r="C160" s="70"/>
      <c r="D160" s="69"/>
      <c r="E160" s="69"/>
      <c r="F160" s="69"/>
      <c r="G160" s="69"/>
      <c r="H160" s="69"/>
      <c r="I160" s="69"/>
      <c r="J160" s="69"/>
      <c r="K160" s="69"/>
      <c r="L160" s="69"/>
      <c r="M160" s="71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</row>
    <row r="161" spans="1:64" ht="12.75">
      <c r="A161" s="69"/>
      <c r="B161" s="69"/>
      <c r="C161" s="70"/>
      <c r="D161" s="69"/>
      <c r="E161" s="69"/>
      <c r="F161" s="69"/>
      <c r="G161" s="69"/>
      <c r="H161" s="69"/>
      <c r="I161" s="69"/>
      <c r="J161" s="69"/>
      <c r="K161" s="69"/>
      <c r="L161" s="69"/>
      <c r="M161" s="71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</row>
    <row r="162" spans="1:64" ht="12.75">
      <c r="A162" s="69"/>
      <c r="B162" s="69"/>
      <c r="C162" s="70"/>
      <c r="D162" s="69"/>
      <c r="E162" s="69"/>
      <c r="F162" s="69"/>
      <c r="G162" s="69"/>
      <c r="H162" s="69"/>
      <c r="I162" s="69"/>
      <c r="J162" s="69"/>
      <c r="K162" s="69"/>
      <c r="L162" s="69"/>
      <c r="M162" s="71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</row>
    <row r="163" spans="1:64" ht="12.75">
      <c r="A163" s="69"/>
      <c r="B163" s="69"/>
      <c r="C163" s="70"/>
      <c r="D163" s="69"/>
      <c r="E163" s="69"/>
      <c r="F163" s="69"/>
      <c r="G163" s="69"/>
      <c r="H163" s="69"/>
      <c r="I163" s="69"/>
      <c r="J163" s="69"/>
      <c r="K163" s="69"/>
      <c r="L163" s="69"/>
      <c r="M163" s="71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</row>
    <row r="164" spans="1:64" ht="12.75">
      <c r="A164" s="69"/>
      <c r="B164" s="69"/>
      <c r="C164" s="70"/>
      <c r="D164" s="69"/>
      <c r="E164" s="69"/>
      <c r="F164" s="69"/>
      <c r="G164" s="69"/>
      <c r="H164" s="69"/>
      <c r="I164" s="69"/>
      <c r="J164" s="69"/>
      <c r="K164" s="69"/>
      <c r="L164" s="69"/>
      <c r="M164" s="71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</row>
    <row r="165" spans="1:64" ht="12.75">
      <c r="A165" s="69"/>
      <c r="B165" s="69"/>
      <c r="C165" s="70"/>
      <c r="D165" s="69"/>
      <c r="E165" s="69"/>
      <c r="F165" s="69"/>
      <c r="G165" s="69"/>
      <c r="H165" s="69"/>
      <c r="I165" s="69"/>
      <c r="J165" s="69"/>
      <c r="K165" s="69"/>
      <c r="L165" s="69"/>
      <c r="M165" s="71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</row>
  </sheetData>
  <sheetProtection/>
  <mergeCells count="2">
    <mergeCell ref="B2:L2"/>
    <mergeCell ref="B54:L54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2015-12-12T13:52:54Z</dcterms:modified>
  <cp:category/>
  <cp:version/>
  <cp:contentType/>
  <cp:contentStatus/>
</cp:coreProperties>
</file>