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man\Documents\"/>
    </mc:Choice>
  </mc:AlternateContent>
  <bookViews>
    <workbookView xWindow="0" yWindow="0" windowWidth="23040" windowHeight="10008" tabRatio="422"/>
  </bookViews>
  <sheets>
    <sheet name="Ergebnisse 1516" sheetId="1" r:id="rId1"/>
    <sheet name="Reglement" sheetId="2" r:id="rId2"/>
  </sheets>
  <calcPr calcId="152511" concurrentCalc="0"/>
</workbook>
</file>

<file path=xl/calcChain.xml><?xml version="1.0" encoding="utf-8"?>
<calcChain xmlns="http://schemas.openxmlformats.org/spreadsheetml/2006/main">
  <c r="AK11" i="1" l="1"/>
  <c r="AK12" i="1"/>
  <c r="AK13" i="1"/>
  <c r="AK14" i="1"/>
  <c r="AK15" i="1"/>
  <c r="AK16" i="1"/>
  <c r="AK17" i="1"/>
  <c r="AK18" i="1"/>
  <c r="AK19" i="1"/>
  <c r="AK9" i="1"/>
  <c r="AB10" i="1"/>
  <c r="AB11" i="1"/>
  <c r="AB12" i="1"/>
  <c r="AB13" i="1"/>
  <c r="AB14" i="1"/>
  <c r="AB15" i="1"/>
  <c r="AB16" i="1"/>
  <c r="AB17" i="1"/>
  <c r="AB18" i="1"/>
  <c r="AB19" i="1"/>
  <c r="AB9" i="1"/>
  <c r="U10" i="1"/>
  <c r="U11" i="1"/>
  <c r="U12" i="1"/>
  <c r="U13" i="1"/>
  <c r="U14" i="1"/>
  <c r="U15" i="1"/>
  <c r="U16" i="1"/>
  <c r="U17" i="1"/>
  <c r="U18" i="1"/>
  <c r="U19" i="1"/>
  <c r="U9" i="1"/>
  <c r="AI20" i="1"/>
  <c r="F33" i="1"/>
  <c r="E33" i="1"/>
  <c r="F34" i="1"/>
  <c r="E34" i="1"/>
  <c r="AK28" i="1"/>
  <c r="AK32" i="1"/>
  <c r="AK30" i="1"/>
  <c r="AK31" i="1"/>
  <c r="AK35" i="1"/>
  <c r="AK29" i="1"/>
  <c r="AK33" i="1"/>
  <c r="AK34" i="1"/>
  <c r="AK27" i="1"/>
  <c r="U27" i="1"/>
  <c r="U28" i="1"/>
  <c r="U32" i="1"/>
  <c r="U30" i="1"/>
  <c r="U31" i="1"/>
  <c r="U35" i="1"/>
  <c r="U29" i="1"/>
  <c r="U33" i="1"/>
  <c r="U34" i="1"/>
  <c r="U26" i="1"/>
  <c r="AB27" i="1"/>
  <c r="AB28" i="1"/>
  <c r="AB32" i="1"/>
  <c r="AB30" i="1"/>
  <c r="AB31" i="1"/>
  <c r="AB35" i="1"/>
  <c r="AB29" i="1"/>
  <c r="AB33" i="1"/>
  <c r="AB34" i="1"/>
  <c r="AB26" i="1"/>
  <c r="N18" i="1"/>
  <c r="N19" i="1"/>
  <c r="AI21" i="1"/>
  <c r="N17" i="1"/>
  <c r="T18" i="1"/>
  <c r="N16" i="1"/>
  <c r="N15" i="1"/>
  <c r="N14" i="1"/>
  <c r="N13" i="1"/>
  <c r="N12" i="1"/>
  <c r="N11" i="1"/>
  <c r="N10" i="1"/>
  <c r="N9" i="1"/>
  <c r="AI70" i="1"/>
  <c r="AI71" i="1"/>
  <c r="AI52" i="1"/>
  <c r="AI54" i="1"/>
  <c r="AI87" i="1"/>
  <c r="AI88" i="1"/>
  <c r="N69" i="1"/>
  <c r="N68" i="1"/>
  <c r="N67" i="1"/>
  <c r="N66" i="1"/>
  <c r="N65" i="1"/>
  <c r="N64" i="1"/>
  <c r="N63" i="1"/>
  <c r="N62" i="1"/>
  <c r="N61" i="1"/>
  <c r="N60" i="1"/>
  <c r="N51" i="1"/>
  <c r="N50" i="1"/>
  <c r="N49" i="1"/>
  <c r="N48" i="1"/>
  <c r="N47" i="1"/>
  <c r="N46" i="1"/>
  <c r="N45" i="1"/>
  <c r="N44" i="1"/>
  <c r="N43" i="1"/>
  <c r="N42" i="1"/>
  <c r="N86" i="1"/>
  <c r="N85" i="1"/>
  <c r="N84" i="1"/>
  <c r="N83" i="1"/>
  <c r="N82" i="1"/>
  <c r="N81" i="1"/>
  <c r="N80" i="1"/>
  <c r="N79" i="1"/>
  <c r="N78" i="1"/>
  <c r="N77" i="1"/>
  <c r="T19" i="1"/>
  <c r="T14" i="1"/>
  <c r="T16" i="1"/>
  <c r="T15" i="1"/>
  <c r="T17" i="1"/>
  <c r="T13" i="1"/>
  <c r="T12" i="1"/>
  <c r="S11" i="1"/>
  <c r="S13" i="1"/>
  <c r="S15" i="1"/>
  <c r="S17" i="1"/>
  <c r="S19" i="1"/>
  <c r="S12" i="1"/>
  <c r="S14" i="1"/>
  <c r="S16" i="1"/>
  <c r="S18" i="1"/>
  <c r="T11" i="1"/>
  <c r="S10" i="1"/>
  <c r="F26" i="1"/>
  <c r="E26" i="1"/>
  <c r="F32" i="1"/>
  <c r="E32" i="1"/>
  <c r="F30" i="1"/>
  <c r="E30" i="1"/>
  <c r="F35" i="1"/>
  <c r="E35" i="1"/>
  <c r="F27" i="1"/>
  <c r="E27" i="1"/>
  <c r="AI36" i="1"/>
  <c r="AI37" i="1"/>
  <c r="N29" i="1"/>
  <c r="N33" i="1"/>
  <c r="N26" i="1"/>
  <c r="B7" i="1"/>
  <c r="I9" i="1"/>
  <c r="E5" i="1"/>
  <c r="F43" i="1"/>
  <c r="E43" i="1"/>
  <c r="F36" i="1"/>
  <c r="E36" i="1"/>
  <c r="F24" i="1"/>
  <c r="E24" i="1"/>
  <c r="F23" i="1"/>
  <c r="E23" i="1"/>
  <c r="F25" i="1"/>
  <c r="E25" i="1"/>
  <c r="F29" i="1"/>
  <c r="E29" i="1"/>
  <c r="F22" i="1"/>
  <c r="E22" i="1"/>
  <c r="F31" i="1"/>
  <c r="E31" i="1"/>
  <c r="F28" i="1"/>
  <c r="E28" i="1"/>
  <c r="F21" i="1"/>
  <c r="E21" i="1"/>
  <c r="N27" i="1"/>
  <c r="S29" i="1"/>
  <c r="S33" i="1"/>
  <c r="S27" i="1"/>
  <c r="N34" i="1"/>
  <c r="N35" i="1"/>
  <c r="S35" i="1"/>
  <c r="N31" i="1"/>
  <c r="N30" i="1"/>
  <c r="N28" i="1"/>
  <c r="T29" i="1"/>
  <c r="N32" i="1"/>
  <c r="T33" i="1"/>
  <c r="T31" i="1"/>
  <c r="T32" i="1"/>
  <c r="T35" i="1"/>
  <c r="T28" i="1"/>
  <c r="S30" i="1"/>
  <c r="S31" i="1"/>
  <c r="T34" i="1"/>
  <c r="T30" i="1"/>
  <c r="S32" i="1"/>
  <c r="S28" i="1"/>
  <c r="S34" i="1"/>
</calcChain>
</file>

<file path=xl/comments1.xml><?xml version="1.0" encoding="utf-8"?>
<comments xmlns="http://schemas.openxmlformats.org/spreadsheetml/2006/main">
  <authors>
    <author>DIETER</author>
  </authors>
  <commentList>
    <comment ref="AI10" authorId="0" shapeId="0">
      <text>
        <r>
          <rPr>
            <b/>
            <sz val="9"/>
            <color indexed="81"/>
            <rFont val="Tahoma"/>
            <family val="2"/>
          </rPr>
          <t>Grosses Fragezeichen!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Strafe wegen Reifendurchmesser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DIETER:</t>
        </r>
        <r>
          <rPr>
            <sz val="9"/>
            <color indexed="81"/>
            <rFont val="Tahoma"/>
            <family val="2"/>
          </rPr>
          <t xml:space="preserve">
Erst ab drei Startern volle Punkte; in diesem Fall werden Punkte ab dem dritten Platz vergeben.
Sieger Rennen 16 + Sieger Quali 1
 Punkt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DIETER:</t>
        </r>
        <r>
          <rPr>
            <sz val="9"/>
            <color indexed="81"/>
            <rFont val="Tahoma"/>
            <family val="2"/>
          </rPr>
          <t xml:space="preserve">
Erst ab drei Startern volle Punkte; in diesem Fall werden Punkte ab dem zweiten Platz vergeben.
Sieger Rennen 18 + Sieger Quali 2 Punkte</t>
        </r>
      </text>
    </comment>
  </commentList>
</comments>
</file>

<file path=xl/sharedStrings.xml><?xml version="1.0" encoding="utf-8"?>
<sst xmlns="http://schemas.openxmlformats.org/spreadsheetml/2006/main" count="402" uniqueCount="217">
  <si>
    <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</si>
  <si>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Platz</t>
  </si>
  <si>
    <t>Runden</t>
  </si>
  <si>
    <t>FahrerIn</t>
  </si>
  <si>
    <t>Fahrzeug</t>
  </si>
  <si>
    <t>Chassis</t>
  </si>
  <si>
    <t>Motor Nr.</t>
  </si>
  <si>
    <t>Rückstand zum</t>
  </si>
  <si>
    <t>Teilergebnisse</t>
  </si>
  <si>
    <t>Qualifying</t>
  </si>
  <si>
    <t>Ersten</t>
  </si>
  <si>
    <t>Vorigen</t>
  </si>
  <si>
    <t>Turn 1</t>
  </si>
  <si>
    <t>Turn 2</t>
  </si>
  <si>
    <t>Zeit</t>
  </si>
  <si>
    <t>Rückstand</t>
  </si>
  <si>
    <t>Gesamt- punkte</t>
  </si>
  <si>
    <t>Einzelergebnisse</t>
  </si>
  <si>
    <t>▲2</t>
  </si>
  <si>
    <t>◄</t>
  </si>
  <si>
    <t>▼2</t>
  </si>
  <si>
    <t>Marko Neumayer</t>
  </si>
  <si>
    <t>▼1</t>
  </si>
  <si>
    <t>Roman Grunner</t>
  </si>
  <si>
    <t>Quali-Mittelwert:</t>
  </si>
  <si>
    <t>errechnete Strafe:</t>
  </si>
  <si>
    <t>ARZD</t>
  </si>
  <si>
    <t>►neu</t>
  </si>
  <si>
    <t>Dieter Mayr</t>
  </si>
  <si>
    <t>▲3</t>
  </si>
  <si>
    <t>Sollten mehr als 18 Starter antreten wird die Höchstpunktezahl aliquot erhöht</t>
  </si>
  <si>
    <t>Reihung bei Gleichstand nach Gesamtpunkten, dann nach bestem Ergebnis, dann nach früher gefahren.</t>
  </si>
  <si>
    <t>SRT</t>
  </si>
  <si>
    <t>BMW V12 LMR</t>
  </si>
  <si>
    <t>1.</t>
  </si>
  <si>
    <r>
      <t>Motor:</t>
    </r>
    <r>
      <rPr>
        <sz val="10"/>
        <rFont val="Arial"/>
        <family val="2"/>
      </rPr>
      <t xml:space="preserve"> Der im Rennen zu verwendende Motor wird am Renntag vom Veranstalter zur Verfügung gestellt und von den Teilnehmern gezogen</t>
    </r>
  </si>
  <si>
    <t>2.</t>
  </si>
  <si>
    <t>a)</t>
  </si>
  <si>
    <t>seitliche Öffnungen dürfen geschlossen werden, wenn dadurch ein ungehinderter Einbau des Fahrwerkes ermöglicht wird.</t>
  </si>
  <si>
    <t>b)</t>
  </si>
  <si>
    <t>Es darf sich aber keinesfalls die Silhouette des Fahrzeuges verändern.</t>
  </si>
  <si>
    <t>diese werden gemeinsam eine Entscheidung fällen. Idealerweise ist seitens des betreffenden Fahrers ein Fotobeweis zu erbringen (www.racingsportscars.com).</t>
  </si>
  <si>
    <t>c)</t>
  </si>
  <si>
    <t>Pflichtanbauteil: Spiegel; freiwillig: Antenne, Scheibenwischer, Frontflipper</t>
  </si>
  <si>
    <t>d)</t>
  </si>
  <si>
    <t>e)</t>
  </si>
  <si>
    <t>Lackierung, 3 Startnummern, Sponsorendecals…sonst ist es kein Rennauto!</t>
  </si>
  <si>
    <t>f)</t>
  </si>
  <si>
    <t>g)</t>
  </si>
  <si>
    <t>Nachbildung des Originalfahrzeuges. Dr. Google bietet hier eine große Hilfe! Gefertigt aus Polystyrol oder Kohlefaser mit einer Mindeststärke von 0,5mm und</t>
  </si>
  <si>
    <t>Ebenso sind originalgetreue Resineflügel erlaubt. Diese sind bei den Veranstaltern beziehbar und für beinahe jedes Modell verfügbar.</t>
  </si>
  <si>
    <t>Es wird besonderes Augenmerk auf die Originalposition des Heckflügels gelegt! (www.racingsportscars.com)</t>
  </si>
  <si>
    <t>3.</t>
  </si>
  <si>
    <t xml:space="preserve"> Breite, Gewicht, Höhe…</t>
  </si>
  <si>
    <t>4.</t>
  </si>
  <si>
    <t>Felgen und Reifen:</t>
  </si>
  <si>
    <t>alternativ Designfelgen. Töpfchenfelgen sind keine Designfelgen!</t>
  </si>
  <si>
    <t>Reifenbreite: vorne mindestens 6mm mit 5mm Auflage, hinten maximal 16mm</t>
  </si>
  <si>
    <t>Reifendurchmesser: vorne mindestens 24mm (GT´s 25mm), hinten mindestens 26mm</t>
  </si>
  <si>
    <t>5.</t>
  </si>
  <si>
    <t>Fahrwerk (Chassis):</t>
  </si>
  <si>
    <t>Es dürfen ausschliesslich Plafit Fahrwerke der Generation SLP1 und SLP2 in Originalzustand verwendet werden (Ausnahmen sh. unten)!</t>
  </si>
  <si>
    <t>Die Karosseriehalter bei SLP1 Fahrwerken sind freigestellt</t>
  </si>
  <si>
    <t xml:space="preserve">beim SLP 2 sind alle Nachbauten (DoSlot, Speedslot, Werk, Eigenbau) freigegeben. Material freigegeben (Karbon, GFK, ALU…) </t>
  </si>
  <si>
    <t>aber keine H-Träger! Zur Verbindung der unteren und oberen Halteplatten dürfen beliebige Schrauben verwendet werden.</t>
  </si>
  <si>
    <t>Einzig erlaubte Tuningteile sind Trimmgewichte incl. deren Halteplatten sowie verschieden harte Federn</t>
  </si>
  <si>
    <t>Nur Blei oder/und Messing, seitlich nicht außerhalb der Chassisgrundplatte. Befestigung egal (schrauben, kleben, löten…).</t>
  </si>
  <si>
    <t>Schleifer, Leitkiel, Kugellager, Schrauben, Kabel freigestellt. Achsen durchgehend aus vollem Stahl, kürzen und Einkerbungen für Madenschrauben erlaubt</t>
  </si>
  <si>
    <t>Das Fahrwerk muss im ORIGINALZUSTAND bleiben, kein Abfräsen, Kürzen oder Ausfräsen von Löchern etc.!</t>
  </si>
  <si>
    <t>Einzige Ausnahme: Löcher für die Befestigungsschrauben der Zusatzgewichte und wenn die Motorhalterschrauben ausgeleiert sind.</t>
  </si>
  <si>
    <t>Reglementänderungen:</t>
  </si>
  <si>
    <t>Die Clubs behalten sich das Recht vor, Änderungen die dem Ablauf und der Spannung der Rennen dienen, rasch und unbürokratisch umzusetzen.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</si>
  <si>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</si>
  <si>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</si>
  <si>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>Reparaturen:</t>
  </si>
  <si>
    <t xml:space="preserve">innerhalb von 5 Rennrunden, Autos sind in der Servicezone zu entnehmen und wieder einzusetzen. </t>
  </si>
  <si>
    <t>▲1</t>
  </si>
  <si>
    <t>▲4</t>
  </si>
  <si>
    <t>▲5</t>
  </si>
  <si>
    <t>▼3</t>
  </si>
  <si>
    <r>
      <rPr>
        <b/>
        <sz val="10"/>
        <rFont val="Arial"/>
        <family val="2"/>
      </rPr>
      <t>Motorenbetreuung</t>
    </r>
    <r>
      <rPr>
        <sz val="10"/>
        <rFont val="Arial"/>
        <family val="2"/>
      </rPr>
      <t xml:space="preserve"> - Roman Grunner, </t>
    </r>
    <r>
      <rPr>
        <b/>
        <sz val="10"/>
        <rFont val="Arial"/>
        <family val="2"/>
      </rPr>
      <t>Meisterschaftstabellen</t>
    </r>
    <r>
      <rPr>
        <sz val="10"/>
        <rFont val="Arial"/>
        <family val="2"/>
      </rPr>
      <t xml:space="preserve"> - Dieter Mayr</t>
    </r>
  </si>
  <si>
    <t>Da sich einige GFK Modellierer einen eklatanten Vorteil bei den Karos verschafften, gehen wir wieder zurück zum Ursprung, damit die Chancengleichheit</t>
  </si>
  <si>
    <t>wieder hergestellt wird. Es soll ja eine günstige Einsteigerklasse bleiben, wo alle die gleiche Ausgangsposition haben.</t>
  </si>
  <si>
    <t>Im Zweifelsfall einer Karosserievariante ist einer der Bahnverantwortlichen zu kontaktieren,</t>
  </si>
  <si>
    <t>6.</t>
  </si>
  <si>
    <r>
      <t xml:space="preserve">Beide bekommen volle Punkte in der jeweiligen Kategorie! </t>
    </r>
    <r>
      <rPr>
        <sz val="10"/>
        <rFont val="Arial"/>
        <family val="2"/>
      </rPr>
      <t xml:space="preserve">Der Hintergedanke ist, dass sich kein Jaguar/Nissancup entwickelt. </t>
    </r>
  </si>
  <si>
    <t>Mit der Aufwertung der GT Karosserien, wird der Fahrzeugpark sicher um vieles abwechslungsreicher, da die Auswahl viel grösser ist.</t>
  </si>
  <si>
    <t>Homologationsliste</t>
  </si>
  <si>
    <t>Gr. C</t>
  </si>
  <si>
    <t>Mazda 787 B</t>
  </si>
  <si>
    <t>Toyota GT ONE</t>
  </si>
  <si>
    <t>Jaguar XJR 8/9</t>
  </si>
  <si>
    <t>Mercedes C 9</t>
  </si>
  <si>
    <t>Porsche 956/962</t>
  </si>
  <si>
    <t>Nissan R 89 C</t>
  </si>
  <si>
    <t>BMW M3 GTR</t>
  </si>
  <si>
    <t>Audi R8 LMS</t>
  </si>
  <si>
    <t>Audi R10</t>
  </si>
  <si>
    <t>Pescarolo Judd 01</t>
  </si>
  <si>
    <t>Ferrari F 458</t>
  </si>
  <si>
    <t>Aston Martin DBR 9</t>
  </si>
  <si>
    <t>Porsche RS Spyder</t>
  </si>
  <si>
    <t>GT1/2/3</t>
  </si>
  <si>
    <t>Ford GT</t>
  </si>
  <si>
    <t>BMW Z4</t>
  </si>
  <si>
    <t>Jaguar XKR</t>
  </si>
  <si>
    <t>Corvette C6R</t>
  </si>
  <si>
    <t>Ferrari F 575 GTC</t>
  </si>
  <si>
    <t>Audi R8</t>
  </si>
  <si>
    <t>Ferrari F 430</t>
  </si>
  <si>
    <t>Porsche 997 RSR/Cup</t>
  </si>
  <si>
    <t>AMG Mercedes SLS</t>
  </si>
  <si>
    <t>Toyota 84 C</t>
  </si>
  <si>
    <t>Nissan R 390 GT1</t>
  </si>
  <si>
    <t>Porsche 911 GT1</t>
  </si>
  <si>
    <t>LMP/GT</t>
  </si>
  <si>
    <t>Toyota 88 C</t>
  </si>
  <si>
    <t>Peugeot 905</t>
  </si>
  <si>
    <t>Mercedes CLK LM</t>
  </si>
  <si>
    <t>vier Teilen (Hauptplatte, Endplatte schräg nach oben und 2 Seitenplatten)</t>
  </si>
  <si>
    <t xml:space="preserve">Bei allen Karosserien der originale Bausatzflügel oder alternativ der SLP Einheitsspoiler wie gehabt. Bei GT Karosserien ohne Heckspoiler im Bausatz, eine </t>
  </si>
  <si>
    <t>Das Fahrzeugmindestgesamtgewicht beträgt 200g</t>
  </si>
  <si>
    <t>GT (SLP1) Wertung</t>
  </si>
  <si>
    <t>SLP2/1 Wertung</t>
  </si>
  <si>
    <t>Mc Laren MP4-12C</t>
  </si>
  <si>
    <t>Dodge Viper</t>
  </si>
  <si>
    <t>Lamborghini Gallardo</t>
  </si>
  <si>
    <t>Lamborghini Murcielago</t>
  </si>
  <si>
    <t>Panoz Esperante</t>
  </si>
  <si>
    <t>DTM</t>
  </si>
  <si>
    <t>JGT</t>
  </si>
  <si>
    <t>Gr.4/5</t>
  </si>
  <si>
    <t>alle Arten von GT Fahrzeugen</t>
  </si>
  <si>
    <t>Rally</t>
  </si>
  <si>
    <t>Vorderreifen dürfen versiegelt werden, Hinterreifen aus Moosgummi (ausnahmslos GP 45)</t>
  </si>
  <si>
    <t>Es sind alle Felgentypen zugelassen, aber mit zum Modell passenden, plastischen Felgeneinsätzen (keine Lexan oder Papiereinsätze!)</t>
  </si>
  <si>
    <t>Frontflipper, Spiegel, Lampengläser, Scheibenwischer, Antennen müssen NICHT repariert werden, sehr wohl aber Heckflügel usw.</t>
  </si>
  <si>
    <t>Servicearbeiten (Schleifer richten, Reifen abziehen usw.) nur während des Rennens, nicht bei Rennunterbrechungen (Spurwechsel, Chaos etc.)</t>
  </si>
  <si>
    <t>Karosserien: Gruppe C, Le Mans Prototypen, GT Fahrzeuge</t>
  </si>
  <si>
    <r>
      <t xml:space="preserve">Es dürfen </t>
    </r>
    <r>
      <rPr>
        <b/>
        <sz val="10"/>
        <color indexed="10"/>
        <rFont val="Arial"/>
        <family val="2"/>
      </rPr>
      <t>nur mehr Plastikkarosserien</t>
    </r>
    <r>
      <rPr>
        <sz val="10"/>
        <rFont val="Arial"/>
        <family val="2"/>
      </rPr>
      <t xml:space="preserve"> verwendet werden! </t>
    </r>
  </si>
  <si>
    <t>Somit sind keine Spurverbreiterungen an den Fahrzeugen notwendig!</t>
  </si>
  <si>
    <t>Karosserien die bereits eine Verbreiterung der Radkästen haben, bleiben weiterhin erlaubt.</t>
  </si>
  <si>
    <t>Von oben gesehen darf das Fahrwerk nicht ungehindert einsehbar sein,</t>
  </si>
  <si>
    <t>Der Innenraum ist mit einem plastischen Fahrereinsatz abzudecken und mindestens 3-färbig zu bemalen!</t>
  </si>
  <si>
    <t>Alle Scheiben (durchsichtig) sind auch aus Lexan erlaubt, wobei Scheinwerfergläser lackiert dürfen werden.</t>
  </si>
  <si>
    <t>Liste nicht vollständig, es gibt sicher noch viel mehr</t>
  </si>
  <si>
    <t>Supersportwagen</t>
  </si>
  <si>
    <t>Günther Schlosser</t>
  </si>
  <si>
    <t>SLP 1</t>
  </si>
  <si>
    <t>SLP 2</t>
  </si>
  <si>
    <t>Porsche 962 IMSA</t>
  </si>
  <si>
    <t>Jaguar XJR 8 LM</t>
  </si>
  <si>
    <t>Jaguar XJR 8 IMSA</t>
  </si>
  <si>
    <t>BMW Z4 GT3</t>
  </si>
  <si>
    <t>2.Lauf      2 x 5 x 7 min</t>
  </si>
  <si>
    <t>3.Lauf      2 x 5 x 7 min</t>
  </si>
  <si>
    <t>Gesamtwertung</t>
  </si>
  <si>
    <t>GT Wertung</t>
  </si>
  <si>
    <t>▼4</t>
  </si>
  <si>
    <r>
      <t xml:space="preserve">Wertungen: </t>
    </r>
    <r>
      <rPr>
        <b/>
        <sz val="10"/>
        <color indexed="10"/>
        <rFont val="Arial"/>
        <family val="2"/>
      </rPr>
      <t>Neu definiert weil zu kompliziert geschrieben!</t>
    </r>
  </si>
  <si>
    <t>Gesamtwertung mit allen Fahrzeugen</t>
  </si>
  <si>
    <t>Sonderwertung: SLP1 Chassis mit GT Karosserien</t>
  </si>
  <si>
    <t>Verwendete Motoren</t>
  </si>
  <si>
    <t>Wolfgang Mitschka</t>
  </si>
  <si>
    <t>Reservemotoren</t>
  </si>
  <si>
    <r>
      <t xml:space="preserve">SCRV </t>
    </r>
    <r>
      <rPr>
        <b/>
        <sz val="12"/>
        <color indexed="56"/>
        <rFont val="Arial"/>
        <family val="2"/>
      </rPr>
      <t>(Queen)</t>
    </r>
  </si>
  <si>
    <t>Meisterschaftsstand</t>
  </si>
  <si>
    <t>noch kein Streicher</t>
  </si>
  <si>
    <r>
      <t xml:space="preserve">Plafit SLP </t>
    </r>
    <r>
      <rPr>
        <b/>
        <sz val="26"/>
        <color indexed="54"/>
        <rFont val="Arial"/>
        <family val="2"/>
      </rPr>
      <t>2015/</t>
    </r>
    <r>
      <rPr>
        <b/>
        <sz val="22"/>
        <color indexed="54"/>
        <rFont val="Arial"/>
        <family val="2"/>
      </rPr>
      <t>16</t>
    </r>
  </si>
  <si>
    <t>Finallauf      2 x 5 x 7 min</t>
  </si>
  <si>
    <t>5 Rennen -  ein Streicher</t>
  </si>
  <si>
    <t>4. Lauf      2 x 8 x 5 min</t>
  </si>
  <si>
    <t>ASR</t>
  </si>
  <si>
    <t>1. Lauf      2 x 5 x 7 min</t>
  </si>
  <si>
    <t>SLOT ANGELS</t>
  </si>
  <si>
    <r>
      <t>A</t>
    </r>
    <r>
      <rPr>
        <b/>
        <sz val="14"/>
        <color theme="0"/>
        <rFont val="Arial"/>
        <family val="2"/>
      </rPr>
      <t>ustria</t>
    </r>
    <r>
      <rPr>
        <b/>
        <sz val="22"/>
        <color theme="0"/>
        <rFont val="Arial"/>
        <family val="2"/>
      </rPr>
      <t>S</t>
    </r>
    <r>
      <rPr>
        <b/>
        <sz val="14"/>
        <color theme="0"/>
        <rFont val="Arial"/>
        <family val="2"/>
      </rPr>
      <t>lotcar</t>
    </r>
    <r>
      <rPr>
        <b/>
        <sz val="22"/>
        <color theme="0"/>
        <rFont val="Arial"/>
        <family val="2"/>
      </rPr>
      <t>R</t>
    </r>
    <r>
      <rPr>
        <b/>
        <sz val="14"/>
        <color theme="0"/>
        <rFont val="Arial"/>
        <family val="2"/>
      </rPr>
      <t>acer</t>
    </r>
  </si>
  <si>
    <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>acing</t>
    </r>
    <r>
      <rPr>
        <b/>
        <sz val="20"/>
        <color indexed="11"/>
        <rFont val="Arial"/>
        <family val="2"/>
      </rPr>
      <t>T</t>
    </r>
    <r>
      <rPr>
        <b/>
        <sz val="14"/>
        <color indexed="11"/>
        <rFont val="Arial"/>
        <family val="2"/>
      </rPr>
      <t>ulln</t>
    </r>
  </si>
  <si>
    <r>
      <t>S</t>
    </r>
    <r>
      <rPr>
        <b/>
        <sz val="14"/>
        <color theme="0"/>
        <rFont val="Arial"/>
        <family val="2"/>
      </rPr>
      <t>lot</t>
    </r>
    <r>
      <rPr>
        <b/>
        <sz val="22"/>
        <color theme="0"/>
        <rFont val="Arial"/>
        <family val="2"/>
      </rPr>
      <t>A</t>
    </r>
    <r>
      <rPr>
        <b/>
        <sz val="14"/>
        <color theme="0"/>
        <rFont val="Arial"/>
        <family val="2"/>
      </rPr>
      <t>ngels</t>
    </r>
    <r>
      <rPr>
        <b/>
        <sz val="22"/>
        <color theme="0"/>
        <rFont val="Arial"/>
        <family val="2"/>
      </rPr>
      <t xml:space="preserve"> B</t>
    </r>
    <r>
      <rPr>
        <b/>
        <sz val="14"/>
        <color theme="0"/>
        <rFont val="Arial"/>
        <family val="2"/>
      </rPr>
      <t>runn</t>
    </r>
  </si>
  <si>
    <r>
      <rPr>
        <b/>
        <sz val="14"/>
        <color indexed="56"/>
        <rFont val="Arial"/>
        <family val="2"/>
      </rPr>
      <t>(Birkfeld)</t>
    </r>
    <r>
      <rPr>
        <b/>
        <sz val="20"/>
        <color indexed="56"/>
        <rFont val="Arial"/>
        <family val="2"/>
      </rPr>
      <t xml:space="preserve">   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>acer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   (Queen)</t>
    </r>
  </si>
  <si>
    <t>Helmut Dannerbauer</t>
  </si>
  <si>
    <t>Helmut Schmidt</t>
  </si>
  <si>
    <t>Marvin Schmidt</t>
  </si>
  <si>
    <t>Walter Lemböck</t>
  </si>
  <si>
    <t>Jaguar XJR 8</t>
  </si>
  <si>
    <t>Walter Müllner</t>
  </si>
  <si>
    <t>Punktevergabe: 20/18/16/15/14/13/12/… im Rennen</t>
  </si>
  <si>
    <t xml:space="preserve"> </t>
  </si>
  <si>
    <r>
      <t xml:space="preserve">Quali-Mittelwert auf geloster </t>
    </r>
    <r>
      <rPr>
        <sz val="10"/>
        <color rgb="FFFF0000"/>
        <rFont val="Arial"/>
        <family val="2"/>
      </rPr>
      <t>Spur 1</t>
    </r>
  </si>
  <si>
    <r>
      <t xml:space="preserve">2015/16 Plafit-SLP </t>
    </r>
    <r>
      <rPr>
        <b/>
        <sz val="18"/>
        <color rgb="FF0070C0"/>
        <rFont val="Arial"/>
        <family val="2"/>
      </rPr>
      <t>Wien</t>
    </r>
    <r>
      <rPr>
        <b/>
        <sz val="18"/>
        <color rgb="FF7030A0"/>
        <rFont val="Arial"/>
        <family val="2"/>
      </rPr>
      <t xml:space="preserve"> </t>
    </r>
    <r>
      <rPr>
        <b/>
        <sz val="18"/>
        <rFont val="Arial"/>
        <family val="2"/>
      </rPr>
      <t xml:space="preserve">- </t>
    </r>
    <r>
      <rPr>
        <b/>
        <sz val="18"/>
        <color rgb="FF00B050"/>
        <rFont val="Arial"/>
        <family val="2"/>
      </rPr>
      <t xml:space="preserve">Brunn/Geb. </t>
    </r>
    <r>
      <rPr>
        <b/>
        <sz val="18"/>
        <color theme="5"/>
        <rFont val="Arial"/>
        <family val="2"/>
      </rPr>
      <t>- Dürnkrut</t>
    </r>
    <r>
      <rPr>
        <b/>
        <sz val="18"/>
        <color rgb="FF00B050"/>
        <rFont val="Arial"/>
        <family val="2"/>
      </rPr>
      <t>-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- </t>
    </r>
    <r>
      <rPr>
        <b/>
        <sz val="18"/>
        <color theme="3" tint="0.39997558519241921"/>
        <rFont val="Arial"/>
        <family val="2"/>
      </rPr>
      <t xml:space="preserve">Wien </t>
    </r>
    <r>
      <rPr>
        <b/>
        <sz val="18"/>
        <color indexed="11"/>
        <rFont val="Arial"/>
        <family val="2"/>
      </rPr>
      <t xml:space="preserve"> </t>
    </r>
  </si>
  <si>
    <t xml:space="preserve">Es wird jeweils 1 Rennen im SRC Tulln, bei den Slotcarracer Vienna, im ASR, bei den Slot-Angels und im ARZD ausgetragen. </t>
  </si>
  <si>
    <r>
      <rPr>
        <b/>
        <sz val="10"/>
        <rFont val="Arial"/>
        <family val="2"/>
      </rPr>
      <t>Bahnverantwortung:</t>
    </r>
    <r>
      <rPr>
        <sz val="10"/>
        <rFont val="Arial"/>
        <family val="2"/>
      </rPr>
      <t xml:space="preserve"> </t>
    </r>
  </si>
  <si>
    <t xml:space="preserve">Nach langen Diskussionen haben wir uns entschlossen, die maximale Spurbreite auf 82,5mm zu begrenzen. </t>
  </si>
  <si>
    <t>Bodenfreiheit des Fahrzeuges vor dem Rennen 0,8mm, bei der Endabnahme mindestens 0,8mm</t>
  </si>
  <si>
    <t>7.</t>
  </si>
  <si>
    <t>8.</t>
  </si>
  <si>
    <t>9.</t>
  </si>
  <si>
    <t>.</t>
  </si>
  <si>
    <t>Termine:</t>
  </si>
  <si>
    <t>1.Lauf ASR-Wien 31.10´15</t>
  </si>
  <si>
    <t>2.Lauf Slot Angels-Brunn/Geb. 28.11´15</t>
  </si>
  <si>
    <t>3.Lauf ARZD-Dürnkrut 19.12´15</t>
  </si>
  <si>
    <t>4.Lauf SRT-Tulln 16.1´16</t>
  </si>
  <si>
    <t>5.Lauf SCRV-Birkfeld-Wien 13.2´15</t>
  </si>
  <si>
    <t xml:space="preserve">                             Tulln: ca. 16 Runden</t>
  </si>
  <si>
    <t xml:space="preserve">                                    Dürnkrut: ca.13 Runden                           Slot Angels: ca. 12 Runden</t>
  </si>
  <si>
    <t>Maximale Spurbreite (incl. Felgeneinsätze) 82,5mm. GT Fahrzeuge mit SLP1 maximal 85mm</t>
  </si>
  <si>
    <t xml:space="preserve">    Slotcarracer Vienna: ca. 15 Runden                                                                                             ASR: ca. 14 Runden</t>
  </si>
  <si>
    <t>Letzte Aktualisierung am 30.10.2015                                                                                             RoGru / MD</t>
  </si>
  <si>
    <t>Gerhard Fischer</t>
  </si>
  <si>
    <t>Thomas Milanollo</t>
  </si>
  <si>
    <t>Poldi Karla</t>
  </si>
  <si>
    <t>Peter Siding</t>
  </si>
  <si>
    <t>Ferrari Enzo</t>
  </si>
  <si>
    <t>Porsche 956</t>
  </si>
  <si>
    <r>
      <t xml:space="preserve">Quali-Mittelwert auf geloster </t>
    </r>
    <r>
      <rPr>
        <sz val="10"/>
        <color rgb="FF00B0F0"/>
        <rFont val="Arial"/>
        <family val="2"/>
      </rPr>
      <t>Spur 5</t>
    </r>
  </si>
  <si>
    <t>▼5</t>
  </si>
  <si>
    <t>Nächster Lauf am 19. Dezember in Dürnkrut, geöffnet ab 9h, warm ab 10h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</si>
</sst>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/yyyy;@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sz val="36"/>
      <color indexed="10"/>
      <name val="Arial"/>
      <family val="2"/>
    </font>
    <font>
      <b/>
      <sz val="28"/>
      <color indexed="54"/>
      <name val="Arial"/>
      <family val="2"/>
    </font>
    <font>
      <b/>
      <sz val="26"/>
      <color indexed="54"/>
      <name val="Arial"/>
      <family val="2"/>
    </font>
    <font>
      <b/>
      <sz val="20"/>
      <color indexed="11"/>
      <name val="Arial"/>
      <family val="2"/>
    </font>
    <font>
      <b/>
      <sz val="14"/>
      <color indexed="11"/>
      <name val="Arial"/>
      <family val="2"/>
    </font>
    <font>
      <b/>
      <sz val="20"/>
      <color indexed="56"/>
      <name val="Arial"/>
      <family val="2"/>
    </font>
    <font>
      <b/>
      <sz val="14"/>
      <color indexed="56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b/>
      <sz val="22"/>
      <color indexed="56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5"/>
      <color indexed="23"/>
      <name val="Arial"/>
      <family val="2"/>
    </font>
    <font>
      <b/>
      <sz val="15"/>
      <color indexed="5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sz val="22"/>
      <color indexed="11"/>
      <name val="Arial"/>
      <family val="2"/>
    </font>
    <font>
      <b/>
      <sz val="18"/>
      <color indexed="49"/>
      <name val="Arial"/>
      <family val="2"/>
    </font>
    <font>
      <b/>
      <sz val="18"/>
      <color indexed="10"/>
      <name val="Arial"/>
      <family val="2"/>
    </font>
    <font>
      <b/>
      <sz val="18"/>
      <color indexed="11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36"/>
      <color rgb="FFFF0000"/>
      <name val="Arial"/>
      <family val="2"/>
    </font>
    <font>
      <b/>
      <sz val="72"/>
      <color rgb="FFFF0000"/>
      <name val="Arial"/>
      <family val="2"/>
    </font>
    <font>
      <b/>
      <sz val="20"/>
      <color rgb="FFFFFF00"/>
      <name val="Arial"/>
      <family val="2"/>
    </font>
    <font>
      <b/>
      <sz val="48"/>
      <color rgb="FFFF0000"/>
      <name val="Arial"/>
      <family val="2"/>
    </font>
    <font>
      <b/>
      <sz val="22"/>
      <color indexed="54"/>
      <name val="Arial"/>
      <family val="2"/>
    </font>
    <font>
      <b/>
      <sz val="12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sz val="10"/>
      <color rgb="FFFFFF00"/>
      <name val="Arial"/>
      <family val="2"/>
    </font>
    <font>
      <sz val="10"/>
      <color indexed="9"/>
      <name val="Arial"/>
      <family val="2"/>
    </font>
    <font>
      <b/>
      <sz val="18"/>
      <color rgb="FF0070C0"/>
      <name val="Arial"/>
      <family val="2"/>
    </font>
    <font>
      <b/>
      <sz val="18"/>
      <color rgb="FF7030A0"/>
      <name val="Arial"/>
      <family val="2"/>
    </font>
    <font>
      <b/>
      <sz val="18"/>
      <color rgb="FF00B050"/>
      <name val="Arial"/>
      <family val="2"/>
    </font>
    <font>
      <b/>
      <sz val="18"/>
      <color theme="5"/>
      <name val="Arial"/>
      <family val="2"/>
    </font>
    <font>
      <b/>
      <sz val="18"/>
      <color theme="3" tint="0.39997558519241921"/>
      <name val="Arial"/>
      <family val="2"/>
    </font>
    <font>
      <sz val="20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9"/>
      <color indexed="81"/>
      <name val="Tahoma"/>
      <charset val="1"/>
    </font>
    <font>
      <sz val="10"/>
      <color rgb="FF00B0F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51"/>
        <bgColor indexed="52"/>
      </patternFill>
    </fill>
    <fill>
      <patternFill patternType="solid">
        <fgColor indexed="23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  <fill>
      <patternFill patternType="solid">
        <fgColor indexed="19"/>
        <bgColor indexed="23"/>
      </patternFill>
    </fill>
    <fill>
      <patternFill patternType="darkTrellis">
        <fgColor indexed="23"/>
        <bgColor indexed="19"/>
      </patternFill>
    </fill>
    <fill>
      <patternFill patternType="solid">
        <fgColor indexed="63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23"/>
      </patternFill>
    </fill>
    <fill>
      <patternFill patternType="solid">
        <fgColor theme="7"/>
        <bgColor indexed="49"/>
      </patternFill>
    </fill>
    <fill>
      <patternFill patternType="solid">
        <fgColor theme="7" tint="0.39997558519241921"/>
        <bgColor indexed="30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9" tint="-0.249977111117893"/>
        <bgColor indexed="23"/>
      </patternFill>
    </fill>
    <fill>
      <gradientFill>
        <stop position="0">
          <color theme="0"/>
        </stop>
        <stop position="1">
          <color theme="0" tint="-0.49803155613879818"/>
        </stop>
      </gradient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8" fillId="0" borderId="0"/>
  </cellStyleXfs>
  <cellXfs count="249">
    <xf numFmtId="0" fontId="0" fillId="0" borderId="0" xfId="0"/>
    <xf numFmtId="0" fontId="38" fillId="0" borderId="0" xfId="1" applyAlignment="1">
      <alignment horizontal="center" vertical="center"/>
    </xf>
    <xf numFmtId="2" fontId="38" fillId="0" borderId="0" xfId="1" applyNumberFormat="1" applyAlignment="1">
      <alignment horizontal="center" vertical="center"/>
    </xf>
    <xf numFmtId="164" fontId="38" fillId="0" borderId="0" xfId="1" applyNumberForma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8" fillId="2" borderId="0" xfId="1" applyFill="1" applyAlignment="1">
      <alignment horizontal="center" vertical="center"/>
    </xf>
    <xf numFmtId="2" fontId="38" fillId="2" borderId="0" xfId="1" applyNumberForma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164" fontId="20" fillId="0" borderId="2" xfId="1" applyNumberFormat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164" fontId="14" fillId="0" borderId="12" xfId="1" applyNumberFormat="1" applyFont="1" applyFill="1" applyBorder="1" applyAlignment="1">
      <alignment horizontal="center" vertical="center"/>
    </xf>
    <xf numFmtId="0" fontId="14" fillId="7" borderId="12" xfId="1" applyFont="1" applyFill="1" applyBorder="1" applyAlignment="1">
      <alignment horizontal="center" vertical="center"/>
    </xf>
    <xf numFmtId="0" fontId="14" fillId="8" borderId="12" xfId="1" applyFont="1" applyFill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2" fontId="27" fillId="0" borderId="7" xfId="1" applyNumberFormat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2" fontId="28" fillId="0" borderId="7" xfId="1" applyNumberFormat="1" applyFont="1" applyFill="1" applyBorder="1" applyAlignment="1">
      <alignment horizontal="center" vertical="center"/>
    </xf>
    <xf numFmtId="2" fontId="26" fillId="0" borderId="7" xfId="1" applyNumberFormat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164" fontId="30" fillId="9" borderId="0" xfId="1" applyNumberFormat="1" applyFont="1" applyFill="1" applyAlignment="1">
      <alignment horizontal="center" vertical="center" wrapText="1"/>
    </xf>
    <xf numFmtId="2" fontId="30" fillId="9" borderId="0" xfId="1" applyNumberFormat="1" applyFont="1" applyFill="1" applyAlignment="1">
      <alignment horizontal="center" vertical="center" wrapText="1"/>
    </xf>
    <xf numFmtId="2" fontId="24" fillId="0" borderId="7" xfId="1" applyNumberFormat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wrapText="1"/>
    </xf>
    <xf numFmtId="2" fontId="19" fillId="0" borderId="11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4" fillId="0" borderId="18" xfId="1" applyFont="1" applyFill="1" applyBorder="1" applyAlignment="1">
      <alignment horizontal="center" vertical="center"/>
    </xf>
    <xf numFmtId="2" fontId="38" fillId="0" borderId="17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164" fontId="14" fillId="0" borderId="10" xfId="1" applyNumberFormat="1" applyFont="1" applyFill="1" applyBorder="1" applyAlignment="1">
      <alignment horizontal="center" vertical="center"/>
    </xf>
    <xf numFmtId="2" fontId="38" fillId="0" borderId="10" xfId="1" applyNumberFormat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44" fillId="0" borderId="0" xfId="1" applyFont="1" applyAlignment="1">
      <alignment horizontal="center"/>
    </xf>
    <xf numFmtId="0" fontId="17" fillId="17" borderId="0" xfId="1" applyFont="1" applyFill="1" applyAlignment="1">
      <alignment horizontal="center"/>
    </xf>
    <xf numFmtId="164" fontId="45" fillId="0" borderId="12" xfId="1" applyNumberFormat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6" borderId="26" xfId="1" applyFont="1" applyFill="1" applyBorder="1" applyAlignment="1">
      <alignment horizontal="center" vertical="center"/>
    </xf>
    <xf numFmtId="0" fontId="14" fillId="18" borderId="11" xfId="1" applyFont="1" applyFill="1" applyBorder="1" applyAlignment="1">
      <alignment horizontal="center" vertical="center"/>
    </xf>
    <xf numFmtId="0" fontId="14" fillId="20" borderId="11" xfId="1" applyFont="1" applyFill="1" applyBorder="1" applyAlignment="1">
      <alignment horizontal="center" vertical="center"/>
    </xf>
    <xf numFmtId="164" fontId="45" fillId="0" borderId="10" xfId="1" applyNumberFormat="1" applyFont="1" applyFill="1" applyBorder="1" applyAlignment="1">
      <alignment horizontal="center" vertical="center"/>
    </xf>
    <xf numFmtId="0" fontId="38" fillId="0" borderId="25" xfId="1" applyBorder="1" applyAlignment="1">
      <alignment horizontal="center" vertical="center"/>
    </xf>
    <xf numFmtId="164" fontId="43" fillId="0" borderId="31" xfId="1" applyNumberFormat="1" applyFont="1" applyBorder="1" applyAlignment="1">
      <alignment horizontal="center" vertical="center" wrapText="1"/>
    </xf>
    <xf numFmtId="0" fontId="38" fillId="18" borderId="0" xfId="1" applyFill="1" applyAlignment="1">
      <alignment horizontal="center" vertical="center"/>
    </xf>
    <xf numFmtId="164" fontId="47" fillId="0" borderId="10" xfId="1" applyNumberFormat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0" fontId="1" fillId="0" borderId="53" xfId="1" applyFont="1" applyFill="1" applyBorder="1" applyAlignment="1">
      <alignment horizontal="center" vertical="center" wrapText="1"/>
    </xf>
    <xf numFmtId="0" fontId="1" fillId="4" borderId="53" xfId="1" applyFont="1" applyFill="1" applyBorder="1" applyAlignment="1">
      <alignment horizontal="center" vertical="center" wrapText="1"/>
    </xf>
    <xf numFmtId="0" fontId="1" fillId="6" borderId="53" xfId="1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 wrapText="1"/>
    </xf>
    <xf numFmtId="0" fontId="1" fillId="5" borderId="24" xfId="1" applyFont="1" applyFill="1" applyBorder="1" applyAlignment="1">
      <alignment horizontal="center" vertical="center" wrapText="1"/>
    </xf>
    <xf numFmtId="0" fontId="1" fillId="5" borderId="14" xfId="1" applyFont="1" applyFill="1" applyBorder="1" applyAlignment="1">
      <alignment horizontal="center" vertical="center" wrapText="1"/>
    </xf>
    <xf numFmtId="1" fontId="38" fillId="0" borderId="60" xfId="1" applyNumberFormat="1" applyFont="1" applyFill="1" applyBorder="1" applyAlignment="1">
      <alignment horizontal="center" vertical="center"/>
    </xf>
    <xf numFmtId="1" fontId="38" fillId="0" borderId="11" xfId="1" applyNumberFormat="1" applyFont="1" applyFill="1" applyBorder="1" applyAlignment="1">
      <alignment horizontal="center" vertical="center"/>
    </xf>
    <xf numFmtId="1" fontId="38" fillId="0" borderId="21" xfId="1" applyNumberFormat="1" applyFont="1" applyFill="1" applyBorder="1" applyAlignment="1">
      <alignment horizontal="center" vertical="center"/>
    </xf>
    <xf numFmtId="1" fontId="38" fillId="0" borderId="61" xfId="1" applyNumberFormat="1" applyFont="1" applyFill="1" applyBorder="1" applyAlignment="1">
      <alignment horizontal="center" vertical="center"/>
    </xf>
    <xf numFmtId="1" fontId="38" fillId="0" borderId="62" xfId="1" applyNumberFormat="1" applyFont="1" applyFill="1" applyBorder="1" applyAlignment="1">
      <alignment horizontal="center" vertical="center"/>
    </xf>
    <xf numFmtId="1" fontId="38" fillId="0" borderId="63" xfId="1" applyNumberFormat="1" applyFont="1" applyFill="1" applyBorder="1" applyAlignment="1">
      <alignment horizontal="center" vertical="center"/>
    </xf>
    <xf numFmtId="1" fontId="38" fillId="17" borderId="60" xfId="1" applyNumberFormat="1" applyFont="1" applyFill="1" applyBorder="1" applyAlignment="1">
      <alignment horizontal="center" vertical="center"/>
    </xf>
    <xf numFmtId="1" fontId="38" fillId="17" borderId="11" xfId="1" applyNumberFormat="1" applyFont="1" applyFill="1" applyBorder="1" applyAlignment="1">
      <alignment horizontal="center" vertical="center"/>
    </xf>
    <xf numFmtId="1" fontId="38" fillId="17" borderId="21" xfId="1" applyNumberFormat="1" applyFont="1" applyFill="1" applyBorder="1" applyAlignment="1">
      <alignment horizontal="center" vertical="center"/>
    </xf>
    <xf numFmtId="1" fontId="38" fillId="17" borderId="41" xfId="1" applyNumberFormat="1" applyFont="1" applyFill="1" applyBorder="1" applyAlignment="1">
      <alignment horizontal="center" vertical="center"/>
    </xf>
    <xf numFmtId="1" fontId="38" fillId="18" borderId="21" xfId="1" applyNumberFormat="1" applyFont="1" applyFill="1" applyBorder="1" applyAlignment="1">
      <alignment horizontal="center" vertical="center"/>
    </xf>
    <xf numFmtId="1" fontId="38" fillId="18" borderId="60" xfId="1" applyNumberFormat="1" applyFont="1" applyFill="1" applyBorder="1" applyAlignment="1">
      <alignment horizontal="center" vertical="center"/>
    </xf>
    <xf numFmtId="1" fontId="38" fillId="18" borderId="11" xfId="1" applyNumberFormat="1" applyFont="1" applyFill="1" applyBorder="1" applyAlignment="1">
      <alignment horizontal="center" vertical="center"/>
    </xf>
    <xf numFmtId="1" fontId="38" fillId="20" borderId="60" xfId="1" applyNumberFormat="1" applyFont="1" applyFill="1" applyBorder="1" applyAlignment="1">
      <alignment horizontal="center" vertical="center"/>
    </xf>
    <xf numFmtId="1" fontId="38" fillId="20" borderId="21" xfId="1" applyNumberFormat="1" applyFont="1" applyFill="1" applyBorder="1" applyAlignment="1">
      <alignment horizontal="center" vertical="center"/>
    </xf>
    <xf numFmtId="1" fontId="38" fillId="20" borderId="11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8" borderId="4" xfId="1" applyFont="1" applyFill="1" applyBorder="1" applyAlignment="1">
      <alignment horizontal="center" vertical="center" wrapText="1"/>
    </xf>
    <xf numFmtId="0" fontId="1" fillId="5" borderId="4" xfId="1" applyFont="1" applyFill="1" applyBorder="1" applyAlignment="1">
      <alignment horizontal="center" vertical="center" wrapText="1"/>
    </xf>
    <xf numFmtId="16" fontId="53" fillId="22" borderId="29" xfId="1" applyNumberFormat="1" applyFont="1" applyFill="1" applyBorder="1" applyAlignment="1">
      <alignment horizontal="center" vertical="center"/>
    </xf>
    <xf numFmtId="16" fontId="26" fillId="6" borderId="64" xfId="1" applyNumberFormat="1" applyFont="1" applyFill="1" applyBorder="1" applyAlignment="1">
      <alignment horizontal="center" vertical="center"/>
    </xf>
    <xf numFmtId="16" fontId="26" fillId="6" borderId="24" xfId="1" applyNumberFormat="1" applyFont="1" applyFill="1" applyBorder="1" applyAlignment="1">
      <alignment horizontal="center" vertical="center"/>
    </xf>
    <xf numFmtId="16" fontId="13" fillId="10" borderId="66" xfId="1" applyNumberFormat="1" applyFont="1" applyFill="1" applyBorder="1" applyAlignment="1">
      <alignment horizontal="center" vertical="center"/>
    </xf>
    <xf numFmtId="16" fontId="25" fillId="11" borderId="67" xfId="1" applyNumberFormat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/>
    </xf>
    <xf numFmtId="0" fontId="19" fillId="6" borderId="68" xfId="1" applyFont="1" applyFill="1" applyBorder="1" applyAlignment="1">
      <alignment horizontal="center" vertical="center"/>
    </xf>
    <xf numFmtId="0" fontId="19" fillId="0" borderId="69" xfId="1" applyFont="1" applyFill="1" applyBorder="1" applyAlignment="1">
      <alignment horizontal="center" vertical="center"/>
    </xf>
    <xf numFmtId="0" fontId="14" fillId="0" borderId="59" xfId="1" applyNumberFormat="1" applyFont="1" applyFill="1" applyBorder="1" applyAlignment="1">
      <alignment horizontal="center" vertical="center"/>
    </xf>
    <xf numFmtId="0" fontId="14" fillId="0" borderId="41" xfId="1" applyNumberFormat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 vertical="center"/>
    </xf>
    <xf numFmtId="2" fontId="24" fillId="0" borderId="71" xfId="1" applyNumberFormat="1" applyFont="1" applyFill="1" applyBorder="1" applyAlignment="1">
      <alignment horizontal="center" vertical="center"/>
    </xf>
    <xf numFmtId="0" fontId="19" fillId="0" borderId="72" xfId="1" applyFont="1" applyBorder="1" applyAlignment="1">
      <alignment horizontal="center" vertical="center"/>
    </xf>
    <xf numFmtId="0" fontId="19" fillId="0" borderId="73" xfId="1" applyFont="1" applyFill="1" applyBorder="1" applyAlignment="1">
      <alignment horizontal="center" vertical="center"/>
    </xf>
    <xf numFmtId="0" fontId="14" fillId="0" borderId="62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horizontal="center" vertical="center"/>
    </xf>
    <xf numFmtId="2" fontId="14" fillId="0" borderId="19" xfId="1" applyNumberFormat="1" applyFont="1" applyFill="1" applyBorder="1" applyAlignment="1">
      <alignment horizontal="center" vertical="center"/>
    </xf>
    <xf numFmtId="1" fontId="38" fillId="0" borderId="58" xfId="1" applyNumberFormat="1" applyFont="1" applyFill="1" applyBorder="1" applyAlignment="1">
      <alignment horizontal="center" vertical="center"/>
    </xf>
    <xf numFmtId="1" fontId="38" fillId="0" borderId="59" xfId="1" applyNumberFormat="1" applyFont="1" applyFill="1" applyBorder="1" applyAlignment="1">
      <alignment horizontal="center" vertical="center"/>
    </xf>
    <xf numFmtId="1" fontId="38" fillId="0" borderId="41" xfId="1" applyNumberFormat="1" applyFont="1" applyFill="1" applyBorder="1" applyAlignment="1">
      <alignment horizontal="center" vertical="center"/>
    </xf>
    <xf numFmtId="1" fontId="38" fillId="0" borderId="20" xfId="1" applyNumberFormat="1" applyFont="1" applyFill="1" applyBorder="1" applyAlignment="1">
      <alignment horizontal="center" vertical="center"/>
    </xf>
    <xf numFmtId="1" fontId="38" fillId="0" borderId="7" xfId="1" applyNumberFormat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16" fontId="13" fillId="10" borderId="75" xfId="1" applyNumberFormat="1" applyFont="1" applyFill="1" applyBorder="1" applyAlignment="1">
      <alignment horizontal="center" vertical="center"/>
    </xf>
    <xf numFmtId="16" fontId="25" fillId="11" borderId="76" xfId="1" applyNumberFormat="1" applyFont="1" applyFill="1" applyBorder="1" applyAlignment="1">
      <alignment horizontal="center" vertical="center"/>
    </xf>
    <xf numFmtId="0" fontId="14" fillId="17" borderId="59" xfId="1" applyNumberFormat="1" applyFont="1" applyFill="1" applyBorder="1" applyAlignment="1">
      <alignment horizontal="center" vertical="center"/>
    </xf>
    <xf numFmtId="0" fontId="19" fillId="0" borderId="62" xfId="1" applyFont="1" applyFill="1" applyBorder="1" applyAlignment="1">
      <alignment horizontal="center" vertical="center"/>
    </xf>
    <xf numFmtId="0" fontId="31" fillId="0" borderId="62" xfId="1" applyFont="1" applyFill="1" applyBorder="1" applyAlignment="1">
      <alignment horizontal="center" vertical="center"/>
    </xf>
    <xf numFmtId="0" fontId="14" fillId="0" borderId="63" xfId="1" applyFont="1" applyFill="1" applyBorder="1" applyAlignment="1">
      <alignment horizontal="center" vertical="center"/>
    </xf>
    <xf numFmtId="0" fontId="14" fillId="0" borderId="59" xfId="1" applyFont="1" applyFill="1" applyBorder="1" applyAlignment="1">
      <alignment horizontal="center" vertical="center"/>
    </xf>
    <xf numFmtId="16" fontId="53" fillId="24" borderId="53" xfId="1" applyNumberFormat="1" applyFont="1" applyFill="1" applyBorder="1" applyAlignment="1">
      <alignment horizontal="center" vertical="center"/>
    </xf>
    <xf numFmtId="16" fontId="53" fillId="24" borderId="30" xfId="1" applyNumberFormat="1" applyFont="1" applyFill="1" applyBorder="1" applyAlignment="1">
      <alignment horizontal="center" vertical="center"/>
    </xf>
    <xf numFmtId="164" fontId="43" fillId="0" borderId="2" xfId="1" applyNumberFormat="1" applyFont="1" applyBorder="1" applyAlignment="1">
      <alignment horizontal="center" vertical="center" wrapText="1"/>
    </xf>
    <xf numFmtId="2" fontId="38" fillId="0" borderId="78" xfId="1" applyNumberFormat="1" applyFont="1" applyFill="1" applyBorder="1" applyAlignment="1">
      <alignment horizontal="center" vertical="center"/>
    </xf>
    <xf numFmtId="0" fontId="1" fillId="0" borderId="79" xfId="1" applyFont="1" applyFill="1" applyBorder="1" applyAlignment="1">
      <alignment horizontal="center" vertical="center" wrapText="1"/>
    </xf>
    <xf numFmtId="0" fontId="1" fillId="5" borderId="80" xfId="1" applyFont="1" applyFill="1" applyBorder="1" applyAlignment="1">
      <alignment horizontal="center" vertical="center" wrapText="1"/>
    </xf>
    <xf numFmtId="2" fontId="44" fillId="0" borderId="78" xfId="1" applyNumberFormat="1" applyFont="1" applyFill="1" applyBorder="1" applyAlignment="1">
      <alignment horizontal="center" vertical="center"/>
    </xf>
    <xf numFmtId="1" fontId="56" fillId="19" borderId="58" xfId="1" applyNumberFormat="1" applyFont="1" applyFill="1" applyBorder="1" applyAlignment="1">
      <alignment horizontal="center" vertical="center"/>
    </xf>
    <xf numFmtId="1" fontId="56" fillId="19" borderId="59" xfId="1" applyNumberFormat="1" applyFont="1" applyFill="1" applyBorder="1" applyAlignment="1">
      <alignment horizontal="center" vertical="center"/>
    </xf>
    <xf numFmtId="1" fontId="46" fillId="19" borderId="59" xfId="1" applyNumberFormat="1" applyFont="1" applyFill="1" applyBorder="1" applyAlignment="1">
      <alignment horizontal="center" vertical="center"/>
    </xf>
    <xf numFmtId="1" fontId="46" fillId="19" borderId="11" xfId="1" applyNumberFormat="1" applyFont="1" applyFill="1" applyBorder="1" applyAlignment="1">
      <alignment horizontal="center" vertical="center"/>
    </xf>
    <xf numFmtId="1" fontId="46" fillId="19" borderId="58" xfId="1" applyNumberFormat="1" applyFont="1" applyFill="1" applyBorder="1" applyAlignment="1">
      <alignment horizontal="center" vertical="center"/>
    </xf>
    <xf numFmtId="1" fontId="46" fillId="19" borderId="20" xfId="1" applyNumberFormat="1" applyFont="1" applyFill="1" applyBorder="1" applyAlignment="1">
      <alignment horizontal="center" vertical="center"/>
    </xf>
    <xf numFmtId="1" fontId="46" fillId="19" borderId="60" xfId="1" applyNumberFormat="1" applyFont="1" applyFill="1" applyBorder="1" applyAlignment="1">
      <alignment horizontal="center" vertical="center"/>
    </xf>
    <xf numFmtId="1" fontId="46" fillId="19" borderId="41" xfId="1" applyNumberFormat="1" applyFont="1" applyFill="1" applyBorder="1" applyAlignment="1">
      <alignment horizontal="center" vertical="center"/>
    </xf>
    <xf numFmtId="1" fontId="38" fillId="17" borderId="20" xfId="1" applyNumberFormat="1" applyFont="1" applyFill="1" applyBorder="1" applyAlignment="1">
      <alignment horizontal="center" vertical="center"/>
    </xf>
    <xf numFmtId="1" fontId="38" fillId="17" borderId="7" xfId="1" applyNumberFormat="1" applyFont="1" applyFill="1" applyBorder="1" applyAlignment="1">
      <alignment horizontal="center" vertical="center"/>
    </xf>
    <xf numFmtId="1" fontId="38" fillId="18" borderId="62" xfId="1" applyNumberFormat="1" applyFont="1" applyFill="1" applyBorder="1" applyAlignment="1">
      <alignment horizontal="center" vertical="center"/>
    </xf>
    <xf numFmtId="1" fontId="38" fillId="20" borderId="62" xfId="1" applyNumberFormat="1" applyFont="1" applyFill="1" applyBorder="1" applyAlignment="1">
      <alignment horizontal="center" vertical="center"/>
    </xf>
    <xf numFmtId="2" fontId="19" fillId="0" borderId="20" xfId="1" applyNumberFormat="1" applyFont="1" applyFill="1" applyBorder="1" applyAlignment="1">
      <alignment horizontal="center" vertical="center"/>
    </xf>
    <xf numFmtId="2" fontId="19" fillId="0" borderId="19" xfId="1" applyNumberFormat="1" applyFont="1" applyFill="1" applyBorder="1" applyAlignment="1">
      <alignment horizontal="center" vertical="center"/>
    </xf>
    <xf numFmtId="2" fontId="38" fillId="26" borderId="10" xfId="1" applyNumberFormat="1" applyFont="1" applyFill="1" applyBorder="1" applyAlignment="1">
      <alignment horizontal="center" vertical="center"/>
    </xf>
    <xf numFmtId="2" fontId="38" fillId="26" borderId="78" xfId="1" applyNumberFormat="1" applyFont="1" applyFill="1" applyBorder="1" applyAlignment="1">
      <alignment horizontal="center" vertical="center"/>
    </xf>
    <xf numFmtId="164" fontId="14" fillId="26" borderId="12" xfId="1" applyNumberFormat="1" applyFont="1" applyFill="1" applyBorder="1" applyAlignment="1">
      <alignment horizontal="center" vertical="center"/>
    </xf>
    <xf numFmtId="16" fontId="53" fillId="22" borderId="67" xfId="1" applyNumberFormat="1" applyFont="1" applyFill="1" applyBorder="1" applyAlignment="1">
      <alignment horizontal="center" vertical="center"/>
    </xf>
    <xf numFmtId="0" fontId="38" fillId="2" borderId="0" xfId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8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29" fillId="9" borderId="0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63" fillId="0" borderId="0" xfId="1" applyFont="1" applyAlignment="1">
      <alignment horizontal="center"/>
    </xf>
    <xf numFmtId="0" fontId="64" fillId="0" borderId="0" xfId="1" applyFont="1" applyAlignment="1">
      <alignment horizontal="center"/>
    </xf>
    <xf numFmtId="0" fontId="65" fillId="0" borderId="0" xfId="1" applyFont="1" applyAlignment="1">
      <alignment horizontal="center"/>
    </xf>
    <xf numFmtId="0" fontId="19" fillId="0" borderId="81" xfId="1" applyFont="1" applyFill="1" applyBorder="1" applyAlignment="1">
      <alignment horizontal="center" vertical="center"/>
    </xf>
    <xf numFmtId="0" fontId="14" fillId="6" borderId="83" xfId="1" applyFont="1" applyFill="1" applyBorder="1" applyAlignment="1">
      <alignment horizontal="center" vertical="center"/>
    </xf>
    <xf numFmtId="0" fontId="14" fillId="7" borderId="82" xfId="1" applyFont="1" applyFill="1" applyBorder="1" applyAlignment="1">
      <alignment horizontal="center" vertical="center"/>
    </xf>
    <xf numFmtId="1" fontId="56" fillId="19" borderId="7" xfId="1" applyNumberFormat="1" applyFont="1" applyFill="1" applyBorder="1" applyAlignment="1">
      <alignment horizontal="center" vertical="center"/>
    </xf>
    <xf numFmtId="1" fontId="46" fillId="19" borderId="84" xfId="1" applyNumberFormat="1" applyFont="1" applyFill="1" applyBorder="1" applyAlignment="1">
      <alignment horizontal="center" vertical="center"/>
    </xf>
    <xf numFmtId="1" fontId="46" fillId="19" borderId="62" xfId="1" applyNumberFormat="1" applyFont="1" applyFill="1" applyBorder="1" applyAlignment="1">
      <alignment horizontal="center" vertical="center"/>
    </xf>
    <xf numFmtId="1" fontId="38" fillId="17" borderId="58" xfId="1" applyNumberFormat="1" applyFont="1" applyFill="1" applyBorder="1" applyAlignment="1">
      <alignment horizontal="center" vertical="center"/>
    </xf>
    <xf numFmtId="1" fontId="38" fillId="18" borderId="7" xfId="1" applyNumberFormat="1" applyFont="1" applyFill="1" applyBorder="1" applyAlignment="1">
      <alignment horizontal="center" vertical="center"/>
    </xf>
    <xf numFmtId="1" fontId="38" fillId="20" borderId="63" xfId="1" applyNumberFormat="1" applyFont="1" applyFill="1" applyBorder="1" applyAlignment="1">
      <alignment horizontal="center" vertical="center"/>
    </xf>
    <xf numFmtId="0" fontId="14" fillId="17" borderId="7" xfId="1" applyNumberFormat="1" applyFont="1" applyFill="1" applyBorder="1" applyAlignment="1">
      <alignment horizontal="center" vertical="center"/>
    </xf>
    <xf numFmtId="0" fontId="19" fillId="6" borderId="86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6" borderId="25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9" fillId="6" borderId="87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4" fillId="18" borderId="7" xfId="1" applyFont="1" applyFill="1" applyBorder="1" applyAlignment="1">
      <alignment horizontal="center" vertical="center"/>
    </xf>
    <xf numFmtId="0" fontId="14" fillId="0" borderId="7" xfId="1" applyNumberFormat="1" applyFont="1" applyFill="1" applyBorder="1" applyAlignment="1">
      <alignment horizontal="center" vertical="center"/>
    </xf>
    <xf numFmtId="0" fontId="14" fillId="0" borderId="88" xfId="1" applyNumberFormat="1" applyFont="1" applyFill="1" applyBorder="1" applyAlignment="1">
      <alignment horizontal="center" vertical="center"/>
    </xf>
    <xf numFmtId="0" fontId="5" fillId="13" borderId="0" xfId="1" applyFont="1" applyFill="1" applyBorder="1" applyAlignment="1">
      <alignment horizontal="center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39" fillId="6" borderId="32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3" fillId="12" borderId="0" xfId="1" applyFont="1" applyFill="1" applyBorder="1" applyAlignment="1">
      <alignment horizontal="center" vertical="center"/>
    </xf>
    <xf numFmtId="0" fontId="12" fillId="10" borderId="0" xfId="1" applyFont="1" applyFill="1" applyBorder="1" applyAlignment="1">
      <alignment horizontal="center" vertical="center" wrapText="1"/>
    </xf>
    <xf numFmtId="0" fontId="12" fillId="10" borderId="32" xfId="1" applyFont="1" applyFill="1" applyBorder="1" applyAlignment="1">
      <alignment horizontal="center" vertical="center" wrapText="1"/>
    </xf>
    <xf numFmtId="0" fontId="15" fillId="8" borderId="32" xfId="1" applyFont="1" applyFill="1" applyBorder="1" applyAlignment="1">
      <alignment horizontal="center" vertical="center"/>
    </xf>
    <xf numFmtId="165" fontId="16" fillId="16" borderId="32" xfId="1" applyNumberFormat="1" applyFont="1" applyFill="1" applyBorder="1" applyAlignment="1">
      <alignment horizontal="center" vertical="center"/>
    </xf>
    <xf numFmtId="0" fontId="54" fillId="23" borderId="0" xfId="1" applyFont="1" applyFill="1" applyBorder="1" applyAlignment="1">
      <alignment horizontal="center" vertical="center" wrapText="1"/>
    </xf>
    <xf numFmtId="0" fontId="49" fillId="15" borderId="34" xfId="1" applyFont="1" applyFill="1" applyBorder="1" applyAlignment="1">
      <alignment horizontal="center" vertical="center"/>
    </xf>
    <xf numFmtId="0" fontId="22" fillId="7" borderId="35" xfId="1" applyFont="1" applyFill="1" applyBorder="1" applyAlignment="1">
      <alignment horizontal="center" vertical="center"/>
    </xf>
    <xf numFmtId="0" fontId="29" fillId="9" borderId="24" xfId="1" applyFont="1" applyFill="1" applyBorder="1" applyAlignment="1">
      <alignment horizontal="center" vertical="center" wrapText="1"/>
    </xf>
    <xf numFmtId="0" fontId="29" fillId="9" borderId="0" xfId="1" applyFont="1" applyFill="1" applyBorder="1" applyAlignment="1">
      <alignment horizontal="center" vertical="center" wrapText="1"/>
    </xf>
    <xf numFmtId="0" fontId="19" fillId="0" borderId="36" xfId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 wrapText="1"/>
    </xf>
    <xf numFmtId="0" fontId="24" fillId="0" borderId="38" xfId="1" applyFont="1" applyFill="1" applyBorder="1" applyAlignment="1">
      <alignment horizontal="center" vertical="center" wrapText="1"/>
    </xf>
    <xf numFmtId="0" fontId="50" fillId="21" borderId="0" xfId="1" applyFont="1" applyFill="1" applyAlignment="1">
      <alignment horizontal="center" vertical="center"/>
    </xf>
    <xf numFmtId="0" fontId="50" fillId="21" borderId="39" xfId="1" applyFont="1" applyFill="1" applyBorder="1" applyAlignment="1">
      <alignment horizontal="center" vertical="center"/>
    </xf>
    <xf numFmtId="0" fontId="51" fillId="14" borderId="34" xfId="1" applyFont="1" applyFill="1" applyBorder="1" applyAlignment="1">
      <alignment horizontal="center" vertical="center"/>
    </xf>
    <xf numFmtId="0" fontId="22" fillId="8" borderId="33" xfId="1" applyFont="1" applyFill="1" applyBorder="1" applyAlignment="1">
      <alignment horizontal="center" vertical="center"/>
    </xf>
    <xf numFmtId="0" fontId="19" fillId="0" borderId="40" xfId="1" applyFont="1" applyBorder="1" applyAlignment="1">
      <alignment horizontal="center" vertical="center" wrapText="1"/>
    </xf>
    <xf numFmtId="0" fontId="19" fillId="0" borderId="65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/>
    </xf>
    <xf numFmtId="0" fontId="19" fillId="0" borderId="90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91" xfId="1" applyFont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2" fontId="1" fillId="0" borderId="36" xfId="1" applyNumberFormat="1" applyFont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0" fontId="34" fillId="13" borderId="32" xfId="1" applyFont="1" applyFill="1" applyBorder="1" applyAlignment="1">
      <alignment horizontal="center" vertical="center" wrapText="1"/>
    </xf>
    <xf numFmtId="0" fontId="48" fillId="14" borderId="34" xfId="1" applyFont="1" applyFill="1" applyBorder="1" applyAlignment="1">
      <alignment horizontal="center" vertical="center"/>
    </xf>
    <xf numFmtId="0" fontId="57" fillId="9" borderId="0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32" fillId="6" borderId="32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23" fillId="6" borderId="37" xfId="1" applyFont="1" applyFill="1" applyBorder="1" applyAlignment="1">
      <alignment horizontal="center" vertical="center" wrapText="1"/>
    </xf>
    <xf numFmtId="0" fontId="23" fillId="6" borderId="38" xfId="1" applyFont="1" applyFill="1" applyBorder="1" applyAlignment="1">
      <alignment horizontal="center" vertical="center" wrapText="1"/>
    </xf>
    <xf numFmtId="16" fontId="55" fillId="24" borderId="0" xfId="1" applyNumberFormat="1" applyFont="1" applyFill="1" applyBorder="1" applyAlignment="1">
      <alignment horizontal="center" vertical="center" wrapText="1"/>
    </xf>
    <xf numFmtId="16" fontId="55" fillId="24" borderId="0" xfId="1" applyNumberFormat="1" applyFont="1" applyFill="1" applyBorder="1" applyAlignment="1">
      <alignment horizontal="center" vertical="center"/>
    </xf>
    <xf numFmtId="0" fontId="17" fillId="0" borderId="85" xfId="1" applyFont="1" applyFill="1" applyBorder="1" applyAlignment="1">
      <alignment horizontal="center" vertical="center"/>
    </xf>
    <xf numFmtId="0" fontId="17" fillId="0" borderId="89" xfId="1" applyFont="1" applyFill="1" applyBorder="1" applyAlignment="1">
      <alignment horizontal="center" vertical="center"/>
    </xf>
    <xf numFmtId="0" fontId="54" fillId="23" borderId="32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164" fontId="1" fillId="0" borderId="57" xfId="1" applyNumberFormat="1" applyFont="1" applyBorder="1" applyAlignment="1">
      <alignment horizontal="center" vertical="center" wrapText="1"/>
    </xf>
    <xf numFmtId="0" fontId="1" fillId="0" borderId="77" xfId="1" applyFont="1" applyBorder="1" applyAlignment="1">
      <alignment horizontal="center" vertical="center"/>
    </xf>
    <xf numFmtId="0" fontId="54" fillId="25" borderId="0" xfId="1" applyFont="1" applyFill="1" applyAlignment="1">
      <alignment horizontal="center" vertical="center"/>
    </xf>
    <xf numFmtId="0" fontId="54" fillId="24" borderId="32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8" fillId="0" borderId="0" xfId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F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87"/>
  <sheetViews>
    <sheetView tabSelected="1" zoomScale="95" zoomScaleNormal="95" workbookViewId="0">
      <pane ySplit="3" topLeftCell="A55" activePane="bottomLeft" state="frozen"/>
      <selection pane="bottomLeft" activeCell="F75" sqref="F75"/>
    </sheetView>
  </sheetViews>
  <sheetFormatPr baseColWidth="10" defaultColWidth="9.88671875" defaultRowHeight="13.2" x14ac:dyDescent="0.25"/>
  <cols>
    <col min="1" max="1" width="2.44140625" style="1" customWidth="1"/>
    <col min="2" max="2" width="3.88671875" style="1" customWidth="1"/>
    <col min="3" max="3" width="7" style="1" customWidth="1"/>
    <col min="4" max="4" width="27.33203125" style="1" customWidth="1"/>
    <col min="5" max="5" width="12" style="1" customWidth="1"/>
    <col min="6" max="6" width="10.44140625" style="1" customWidth="1"/>
    <col min="7" max="11" width="10.6640625" style="1" customWidth="1"/>
    <col min="12" max="12" width="2.88671875" style="1" customWidth="1"/>
    <col min="13" max="13" width="7.33203125" style="1" customWidth="1"/>
    <col min="14" max="14" width="9" style="2" customWidth="1"/>
    <col min="15" max="15" width="25.6640625" style="1" customWidth="1"/>
    <col min="16" max="16" width="20.6640625" style="1" customWidth="1"/>
    <col min="17" max="17" width="10.5546875" style="1" customWidth="1"/>
    <col min="18" max="18" width="8.6640625" style="1" customWidth="1"/>
    <col min="19" max="20" width="7.6640625" style="1" customWidth="1"/>
    <col min="21" max="21" width="8.6640625" style="3" customWidth="1"/>
    <col min="22" max="22" width="5.6640625" style="3" customWidth="1"/>
    <col min="23" max="27" width="3.6640625" style="3" customWidth="1"/>
    <col min="28" max="28" width="8.33203125" style="3" customWidth="1"/>
    <col min="29" max="29" width="5.6640625" style="4" customWidth="1"/>
    <col min="30" max="34" width="3.6640625" style="4" customWidth="1"/>
    <col min="35" max="35" width="10.6640625" style="1" customWidth="1"/>
    <col min="36" max="36" width="6.6640625" style="1" customWidth="1"/>
    <col min="37" max="37" width="8.6640625" style="1" customWidth="1"/>
    <col min="38" max="40" width="3.44140625" style="1" customWidth="1"/>
    <col min="41" max="41" width="9.88671875" style="1"/>
    <col min="42" max="42" width="6.5546875" style="1" customWidth="1"/>
    <col min="43" max="43" width="7.44140625" style="1" customWidth="1"/>
    <col min="44" max="47" width="6.88671875" style="1" customWidth="1"/>
    <col min="48" max="48" width="9.88671875" style="1"/>
    <col min="49" max="49" width="18.44140625" style="1" customWidth="1"/>
    <col min="50" max="50" width="7.44140625" style="1" customWidth="1"/>
    <col min="51" max="54" width="6.88671875" style="1" customWidth="1"/>
    <col min="55" max="16384" width="9.88671875" style="1"/>
  </cols>
  <sheetData>
    <row r="1" spans="1:40" ht="8.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30" customHeight="1" x14ac:dyDescent="0.25">
      <c r="A2" s="5"/>
      <c r="B2" s="183" t="s">
        <v>166</v>
      </c>
      <c r="C2" s="183"/>
      <c r="D2" s="183"/>
      <c r="E2" s="183"/>
      <c r="F2" s="183"/>
      <c r="G2" s="183"/>
      <c r="H2" s="183"/>
      <c r="I2" s="183"/>
      <c r="J2" s="183"/>
      <c r="K2" s="183"/>
      <c r="L2" s="5"/>
      <c r="M2" s="184" t="s">
        <v>168</v>
      </c>
      <c r="N2" s="184"/>
      <c r="O2" s="184"/>
      <c r="P2" s="184"/>
      <c r="Q2" s="179" t="s">
        <v>176</v>
      </c>
      <c r="R2" s="179"/>
      <c r="S2" s="179"/>
      <c r="T2" s="179"/>
      <c r="U2" s="179"/>
      <c r="V2" s="179"/>
      <c r="W2" s="179"/>
      <c r="X2" s="179"/>
      <c r="Y2" s="179"/>
      <c r="Z2" s="179"/>
      <c r="AA2" s="180" t="s">
        <v>178</v>
      </c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5"/>
      <c r="AM2" s="5"/>
      <c r="AN2" s="5"/>
    </row>
    <row r="3" spans="1:40" ht="30" customHeight="1" x14ac:dyDescent="0.25">
      <c r="A3" s="5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5"/>
      <c r="M3" s="184"/>
      <c r="N3" s="184"/>
      <c r="O3" s="184"/>
      <c r="P3" s="184"/>
      <c r="Q3" s="189" t="s">
        <v>175</v>
      </c>
      <c r="R3" s="189"/>
      <c r="S3" s="189"/>
      <c r="T3" s="189"/>
      <c r="U3" s="181" t="s">
        <v>0</v>
      </c>
      <c r="V3" s="181"/>
      <c r="W3" s="181"/>
      <c r="X3" s="181"/>
      <c r="Y3" s="181"/>
      <c r="Z3" s="181"/>
      <c r="AA3" s="181"/>
      <c r="AB3" s="181"/>
      <c r="AC3" s="181"/>
      <c r="AD3" s="181"/>
      <c r="AE3" s="243" t="s">
        <v>177</v>
      </c>
      <c r="AF3" s="243"/>
      <c r="AG3" s="243"/>
      <c r="AH3" s="243"/>
      <c r="AI3" s="243"/>
      <c r="AJ3" s="243"/>
      <c r="AK3" s="243"/>
      <c r="AL3" s="5"/>
      <c r="AM3" s="5"/>
      <c r="AN3" s="5"/>
    </row>
    <row r="4" spans="1:40" ht="18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8" customHeight="1" thickBot="1" x14ac:dyDescent="0.3">
      <c r="A5" s="5"/>
      <c r="B5" s="5"/>
      <c r="C5" s="5"/>
      <c r="D5" s="5"/>
      <c r="E5" s="182" t="str">
        <f>D21</f>
        <v>Roman Grunner</v>
      </c>
      <c r="F5" s="182"/>
      <c r="G5" s="182"/>
      <c r="H5" s="182"/>
      <c r="I5" s="5"/>
      <c r="J5" s="5"/>
      <c r="K5" s="5"/>
      <c r="L5" s="5"/>
      <c r="M5" s="244" t="s">
        <v>174</v>
      </c>
      <c r="N5" s="244"/>
      <c r="O5" s="24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5"/>
      <c r="AM5" s="5"/>
      <c r="AN5" s="5"/>
    </row>
    <row r="6" spans="1:40" ht="18" customHeight="1" thickBot="1" x14ac:dyDescent="0.3">
      <c r="A6" s="5"/>
      <c r="B6" s="5"/>
      <c r="C6" s="5"/>
      <c r="D6" s="5"/>
      <c r="E6" s="182"/>
      <c r="F6" s="182"/>
      <c r="G6" s="182"/>
      <c r="H6" s="182"/>
      <c r="I6" s="5"/>
      <c r="J6" s="5"/>
      <c r="K6" s="5"/>
      <c r="L6" s="5"/>
      <c r="M6" s="244"/>
      <c r="N6" s="244"/>
      <c r="O6" s="244"/>
      <c r="P6" s="8"/>
      <c r="Q6" s="187" t="s">
        <v>154</v>
      </c>
      <c r="R6" s="187"/>
      <c r="S6" s="187"/>
      <c r="T6" s="18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188">
        <v>42336</v>
      </c>
      <c r="AJ6" s="188"/>
      <c r="AK6" s="188"/>
      <c r="AL6" s="5"/>
      <c r="AM6" s="5"/>
      <c r="AN6" s="5"/>
    </row>
    <row r="7" spans="1:40" ht="18" customHeight="1" thickBot="1" x14ac:dyDescent="0.3">
      <c r="A7" s="5"/>
      <c r="B7" s="191" t="str">
        <f>D22</f>
        <v>Marko Neumayer</v>
      </c>
      <c r="C7" s="191"/>
      <c r="D7" s="191"/>
      <c r="E7" s="190">
        <v>1</v>
      </c>
      <c r="F7" s="190"/>
      <c r="G7" s="190"/>
      <c r="H7" s="190"/>
      <c r="I7" s="5"/>
      <c r="J7" s="5"/>
      <c r="K7" s="5"/>
      <c r="L7" s="5"/>
      <c r="M7" s="213" t="s">
        <v>1</v>
      </c>
      <c r="N7" s="214" t="s">
        <v>2</v>
      </c>
      <c r="O7" s="215" t="s">
        <v>3</v>
      </c>
      <c r="P7" s="216" t="s">
        <v>4</v>
      </c>
      <c r="Q7" s="194" t="s">
        <v>5</v>
      </c>
      <c r="R7" s="194" t="s">
        <v>6</v>
      </c>
      <c r="S7" s="195" t="s">
        <v>7</v>
      </c>
      <c r="T7" s="195"/>
      <c r="U7" s="196" t="s">
        <v>8</v>
      </c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24" t="s">
        <v>9</v>
      </c>
      <c r="AJ7" s="224"/>
      <c r="AK7" s="224"/>
      <c r="AL7" s="5"/>
      <c r="AM7" s="5"/>
      <c r="AN7" s="5"/>
    </row>
    <row r="8" spans="1:40" ht="18" customHeight="1" thickBot="1" x14ac:dyDescent="0.3">
      <c r="A8" s="5"/>
      <c r="B8" s="191"/>
      <c r="C8" s="191"/>
      <c r="D8" s="191"/>
      <c r="E8" s="190"/>
      <c r="F8" s="190"/>
      <c r="G8" s="190"/>
      <c r="H8" s="190"/>
      <c r="I8" s="5"/>
      <c r="J8" s="5"/>
      <c r="K8" s="5"/>
      <c r="L8" s="5"/>
      <c r="M8" s="213"/>
      <c r="N8" s="214"/>
      <c r="O8" s="215"/>
      <c r="P8" s="216"/>
      <c r="Q8" s="194"/>
      <c r="R8" s="194"/>
      <c r="S8" s="9" t="s">
        <v>10</v>
      </c>
      <c r="T8" s="61" t="s">
        <v>11</v>
      </c>
      <c r="U8" s="11" t="s">
        <v>12</v>
      </c>
      <c r="V8" s="12" t="s">
        <v>1</v>
      </c>
      <c r="W8" s="64">
        <v>1</v>
      </c>
      <c r="X8" s="65">
        <v>2</v>
      </c>
      <c r="Y8" s="66">
        <v>3</v>
      </c>
      <c r="Z8" s="67">
        <v>4</v>
      </c>
      <c r="AA8" s="70">
        <v>5</v>
      </c>
      <c r="AB8" s="38" t="s">
        <v>13</v>
      </c>
      <c r="AC8" s="12" t="s">
        <v>1</v>
      </c>
      <c r="AD8" s="64">
        <v>1</v>
      </c>
      <c r="AE8" s="65">
        <v>2</v>
      </c>
      <c r="AF8" s="66">
        <v>3</v>
      </c>
      <c r="AG8" s="67">
        <v>4</v>
      </c>
      <c r="AH8" s="69">
        <v>5</v>
      </c>
      <c r="AI8" s="13" t="s">
        <v>14</v>
      </c>
      <c r="AJ8" s="14" t="s">
        <v>1</v>
      </c>
      <c r="AK8" s="15" t="s">
        <v>15</v>
      </c>
      <c r="AL8" s="5"/>
      <c r="AM8" s="5"/>
      <c r="AN8" s="5"/>
    </row>
    <row r="9" spans="1:40" ht="18" customHeight="1" thickBot="1" x14ac:dyDescent="0.3">
      <c r="A9" s="5"/>
      <c r="B9" s="202">
        <v>2</v>
      </c>
      <c r="C9" s="202"/>
      <c r="D9" s="202"/>
      <c r="E9" s="190"/>
      <c r="F9" s="190"/>
      <c r="G9" s="190"/>
      <c r="H9" s="190"/>
      <c r="I9" s="203" t="str">
        <f>D23</f>
        <v>Helmut Schmidt</v>
      </c>
      <c r="J9" s="203"/>
      <c r="K9" s="203"/>
      <c r="L9" s="5"/>
      <c r="M9" s="16">
        <v>1</v>
      </c>
      <c r="N9" s="39">
        <f t="shared" ref="N9:N17" si="0">U9+AB9</f>
        <v>407.72</v>
      </c>
      <c r="O9" s="159" t="s">
        <v>21</v>
      </c>
      <c r="P9" s="21" t="s">
        <v>152</v>
      </c>
      <c r="Q9" s="21" t="s">
        <v>149</v>
      </c>
      <c r="R9" s="22">
        <v>23</v>
      </c>
      <c r="S9" s="145"/>
      <c r="T9" s="146"/>
      <c r="U9" s="143">
        <f>SUM(W9:AA9)</f>
        <v>204.05</v>
      </c>
      <c r="V9" s="18">
        <v>1</v>
      </c>
      <c r="W9" s="165">
        <v>40.049999999999997</v>
      </c>
      <c r="X9" s="133">
        <v>41</v>
      </c>
      <c r="Y9" s="163">
        <v>41</v>
      </c>
      <c r="Z9" s="133">
        <v>41</v>
      </c>
      <c r="AA9" s="133">
        <v>41</v>
      </c>
      <c r="AB9" s="144">
        <f>SUM(AD9:AH9)</f>
        <v>203.67000000000002</v>
      </c>
      <c r="AC9" s="18">
        <v>1</v>
      </c>
      <c r="AD9" s="165">
        <v>40</v>
      </c>
      <c r="AE9" s="134">
        <v>40.67</v>
      </c>
      <c r="AF9" s="164">
        <v>41</v>
      </c>
      <c r="AG9" s="134">
        <v>41</v>
      </c>
      <c r="AH9" s="134">
        <v>41</v>
      </c>
      <c r="AI9" s="45">
        <v>10.047000000000001</v>
      </c>
      <c r="AJ9" s="161">
        <v>2</v>
      </c>
      <c r="AK9" s="24">
        <f>AI9-$AI$10</f>
        <v>0.56400000000000006</v>
      </c>
      <c r="AL9" s="5"/>
      <c r="AM9" s="5"/>
      <c r="AN9" s="5"/>
    </row>
    <row r="10" spans="1:40" ht="18" customHeight="1" thickBot="1" x14ac:dyDescent="0.3">
      <c r="A10" s="5"/>
      <c r="B10" s="202"/>
      <c r="C10" s="202"/>
      <c r="D10" s="202"/>
      <c r="E10" s="190"/>
      <c r="F10" s="190"/>
      <c r="G10" s="190"/>
      <c r="H10" s="190"/>
      <c r="I10" s="203"/>
      <c r="J10" s="203"/>
      <c r="K10" s="203"/>
      <c r="L10" s="5"/>
      <c r="M10" s="19">
        <v>2</v>
      </c>
      <c r="N10" s="39">
        <f t="shared" si="0"/>
        <v>405.69000000000005</v>
      </c>
      <c r="O10" s="116" t="s">
        <v>23</v>
      </c>
      <c r="P10" s="21" t="s">
        <v>152</v>
      </c>
      <c r="Q10" s="21" t="s">
        <v>149</v>
      </c>
      <c r="R10" s="22">
        <v>4</v>
      </c>
      <c r="S10" s="46">
        <f>$N$9-N10</f>
        <v>2.0299999999999727</v>
      </c>
      <c r="T10" s="146"/>
      <c r="U10" s="143">
        <f t="shared" ref="U10:U19" si="1">SUM(W10:AA10)</f>
        <v>202.77</v>
      </c>
      <c r="V10" s="25">
        <v>2</v>
      </c>
      <c r="W10" s="139">
        <v>40</v>
      </c>
      <c r="X10" s="134">
        <v>41</v>
      </c>
      <c r="Y10" s="162">
        <v>41.77</v>
      </c>
      <c r="Z10" s="78">
        <v>40</v>
      </c>
      <c r="AA10" s="79">
        <v>40</v>
      </c>
      <c r="AB10" s="144">
        <f t="shared" ref="AB10:AB19" si="2">SUM(AD10:AH10)</f>
        <v>202.92000000000002</v>
      </c>
      <c r="AC10" s="25">
        <v>2</v>
      </c>
      <c r="AD10" s="139">
        <v>40</v>
      </c>
      <c r="AE10" s="78">
        <v>40</v>
      </c>
      <c r="AF10" s="162">
        <v>42</v>
      </c>
      <c r="AG10" s="134">
        <v>40.92</v>
      </c>
      <c r="AH10" s="79">
        <v>40</v>
      </c>
      <c r="AI10" s="63">
        <v>9.4830000000000005</v>
      </c>
      <c r="AJ10" s="160">
        <v>1</v>
      </c>
      <c r="AK10" s="147"/>
      <c r="AL10" s="5"/>
      <c r="AM10" s="5"/>
      <c r="AN10" s="5"/>
    </row>
    <row r="11" spans="1:40" ht="18" customHeight="1" thickBot="1" x14ac:dyDescent="0.3">
      <c r="A11" s="5"/>
      <c r="B11" s="202"/>
      <c r="C11" s="202"/>
      <c r="D11" s="202"/>
      <c r="E11" s="190"/>
      <c r="F11" s="190"/>
      <c r="G11" s="190"/>
      <c r="H11" s="190"/>
      <c r="I11" s="220">
        <v>3</v>
      </c>
      <c r="J11" s="220"/>
      <c r="K11" s="220"/>
      <c r="L11" s="5"/>
      <c r="M11" s="19">
        <v>3</v>
      </c>
      <c r="N11" s="39">
        <f t="shared" si="0"/>
        <v>392.96000000000004</v>
      </c>
      <c r="O11" s="20" t="s">
        <v>182</v>
      </c>
      <c r="P11" s="21" t="s">
        <v>183</v>
      </c>
      <c r="Q11" s="21" t="s">
        <v>149</v>
      </c>
      <c r="R11" s="21">
        <v>25</v>
      </c>
      <c r="S11" s="46">
        <f t="shared" ref="S11:S19" si="3">$N$9-N11</f>
        <v>14.759999999999991</v>
      </c>
      <c r="T11" s="43">
        <f>N10-N11</f>
        <v>12.730000000000018</v>
      </c>
      <c r="U11" s="143">
        <f t="shared" si="1"/>
        <v>196.99</v>
      </c>
      <c r="V11" s="26">
        <v>3</v>
      </c>
      <c r="W11" s="84">
        <v>38</v>
      </c>
      <c r="X11" s="78">
        <v>39.99</v>
      </c>
      <c r="Y11" s="78">
        <v>40</v>
      </c>
      <c r="Z11" s="166">
        <v>39</v>
      </c>
      <c r="AA11" s="79">
        <v>40</v>
      </c>
      <c r="AB11" s="144">
        <f t="shared" si="2"/>
        <v>195.97</v>
      </c>
      <c r="AC11" s="26">
        <v>3</v>
      </c>
      <c r="AD11" s="82">
        <v>38.97</v>
      </c>
      <c r="AE11" s="83">
        <v>39</v>
      </c>
      <c r="AF11" s="83">
        <v>39</v>
      </c>
      <c r="AG11" s="140">
        <v>40</v>
      </c>
      <c r="AH11" s="81">
        <v>39</v>
      </c>
      <c r="AI11" s="45">
        <v>10.291</v>
      </c>
      <c r="AJ11" s="26">
        <v>3</v>
      </c>
      <c r="AK11" s="24">
        <f t="shared" ref="AK11:AK19" si="4">AI11-$AI$10</f>
        <v>0.80799999999999983</v>
      </c>
      <c r="AL11" s="5"/>
      <c r="AM11" s="5"/>
      <c r="AN11" s="5"/>
    </row>
    <row r="12" spans="1:40" ht="18" customHeight="1" thickBot="1" x14ac:dyDescent="0.3">
      <c r="A12" s="5"/>
      <c r="B12" s="202"/>
      <c r="C12" s="202"/>
      <c r="D12" s="202"/>
      <c r="E12" s="190"/>
      <c r="F12" s="190"/>
      <c r="G12" s="190"/>
      <c r="H12" s="190"/>
      <c r="I12" s="220"/>
      <c r="J12" s="220"/>
      <c r="K12" s="220"/>
      <c r="L12" s="5"/>
      <c r="M12" s="19">
        <v>4</v>
      </c>
      <c r="N12" s="39">
        <f t="shared" si="0"/>
        <v>391.14</v>
      </c>
      <c r="O12" s="20" t="s">
        <v>208</v>
      </c>
      <c r="P12" s="21" t="s">
        <v>183</v>
      </c>
      <c r="Q12" s="21" t="s">
        <v>149</v>
      </c>
      <c r="R12" s="22">
        <v>28</v>
      </c>
      <c r="S12" s="46">
        <f t="shared" si="3"/>
        <v>16.580000000000041</v>
      </c>
      <c r="T12" s="43">
        <f t="shared" ref="T12:T19" si="5">N11-N12</f>
        <v>1.82000000000005</v>
      </c>
      <c r="U12" s="143">
        <f t="shared" si="1"/>
        <v>196.57999999999998</v>
      </c>
      <c r="V12" s="23">
        <v>4</v>
      </c>
      <c r="W12" s="82">
        <v>39</v>
      </c>
      <c r="X12" s="78">
        <v>40</v>
      </c>
      <c r="Y12" s="83">
        <v>39</v>
      </c>
      <c r="Z12" s="86">
        <v>38</v>
      </c>
      <c r="AA12" s="134">
        <v>40.58</v>
      </c>
      <c r="AB12" s="144">
        <f t="shared" si="2"/>
        <v>194.56</v>
      </c>
      <c r="AC12" s="23">
        <v>4</v>
      </c>
      <c r="AD12" s="84">
        <v>38</v>
      </c>
      <c r="AE12" s="83">
        <v>39</v>
      </c>
      <c r="AF12" s="83">
        <v>39</v>
      </c>
      <c r="AG12" s="86">
        <v>38</v>
      </c>
      <c r="AH12" s="134">
        <v>40.56</v>
      </c>
      <c r="AI12" s="45">
        <v>10.36</v>
      </c>
      <c r="AJ12" s="23">
        <v>4</v>
      </c>
      <c r="AK12" s="24">
        <f t="shared" si="4"/>
        <v>0.87699999999999889</v>
      </c>
      <c r="AL12" s="5"/>
      <c r="AM12" s="5"/>
      <c r="AN12" s="5"/>
    </row>
    <row r="13" spans="1:40" ht="18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9">
        <v>5</v>
      </c>
      <c r="N13" s="39">
        <f t="shared" si="0"/>
        <v>383.4</v>
      </c>
      <c r="O13" s="20" t="s">
        <v>184</v>
      </c>
      <c r="P13" s="21" t="s">
        <v>152</v>
      </c>
      <c r="Q13" s="21" t="s">
        <v>149</v>
      </c>
      <c r="R13" s="22">
        <v>1</v>
      </c>
      <c r="S13" s="46">
        <f t="shared" si="3"/>
        <v>24.32000000000005</v>
      </c>
      <c r="T13" s="43">
        <f t="shared" si="5"/>
        <v>7.7400000000000091</v>
      </c>
      <c r="U13" s="143">
        <f t="shared" si="1"/>
        <v>191.35</v>
      </c>
      <c r="V13" s="23">
        <v>5</v>
      </c>
      <c r="W13" s="84">
        <v>38</v>
      </c>
      <c r="X13" s="83">
        <v>39.35</v>
      </c>
      <c r="Y13" s="86">
        <v>38</v>
      </c>
      <c r="Z13" s="86">
        <v>38</v>
      </c>
      <c r="AA13" s="85">
        <v>38</v>
      </c>
      <c r="AB13" s="144">
        <f t="shared" si="2"/>
        <v>192.05</v>
      </c>
      <c r="AC13" s="23">
        <v>5</v>
      </c>
      <c r="AD13" s="84">
        <v>38</v>
      </c>
      <c r="AE13" s="86">
        <v>38</v>
      </c>
      <c r="AF13" s="78">
        <v>40.049999999999997</v>
      </c>
      <c r="AG13" s="83">
        <v>39</v>
      </c>
      <c r="AH13" s="73">
        <v>37</v>
      </c>
      <c r="AI13" s="45">
        <v>10.891</v>
      </c>
      <c r="AJ13" s="23">
        <v>7</v>
      </c>
      <c r="AK13" s="24">
        <f t="shared" si="4"/>
        <v>1.4079999999999995</v>
      </c>
      <c r="AL13" s="5"/>
      <c r="AM13" s="5"/>
      <c r="AN13" s="5"/>
    </row>
    <row r="14" spans="1:40" ht="18" customHeight="1" x14ac:dyDescent="0.25">
      <c r="A14" s="5"/>
      <c r="B14" s="233" t="s">
        <v>216</v>
      </c>
      <c r="C14" s="234"/>
      <c r="D14" s="234"/>
      <c r="E14" s="234"/>
      <c r="F14" s="234"/>
      <c r="G14" s="234"/>
      <c r="H14" s="234"/>
      <c r="I14" s="234"/>
      <c r="J14" s="234"/>
      <c r="K14" s="234"/>
      <c r="L14" s="5"/>
      <c r="M14" s="19">
        <v>6</v>
      </c>
      <c r="N14" s="39">
        <f t="shared" si="0"/>
        <v>375.27</v>
      </c>
      <c r="O14" s="20" t="s">
        <v>180</v>
      </c>
      <c r="P14" s="21" t="s">
        <v>183</v>
      </c>
      <c r="Q14" s="21" t="s">
        <v>149</v>
      </c>
      <c r="R14" s="22">
        <v>22</v>
      </c>
      <c r="S14" s="46">
        <f t="shared" si="3"/>
        <v>32.450000000000045</v>
      </c>
      <c r="T14" s="43">
        <f t="shared" si="5"/>
        <v>8.1299999999999955</v>
      </c>
      <c r="U14" s="143">
        <f t="shared" si="1"/>
        <v>184.05</v>
      </c>
      <c r="V14" s="23">
        <v>6</v>
      </c>
      <c r="W14" s="82">
        <v>39</v>
      </c>
      <c r="X14" s="72">
        <v>31</v>
      </c>
      <c r="Y14" s="86">
        <v>38</v>
      </c>
      <c r="Z14" s="86">
        <v>38.049999999999997</v>
      </c>
      <c r="AA14" s="85">
        <v>38</v>
      </c>
      <c r="AB14" s="144">
        <f t="shared" si="2"/>
        <v>191.22</v>
      </c>
      <c r="AC14" s="23">
        <v>6</v>
      </c>
      <c r="AD14" s="84">
        <v>38</v>
      </c>
      <c r="AE14" s="86">
        <v>38.22</v>
      </c>
      <c r="AF14" s="86">
        <v>38</v>
      </c>
      <c r="AG14" s="83">
        <v>39</v>
      </c>
      <c r="AH14" s="85">
        <v>38</v>
      </c>
      <c r="AI14" s="45">
        <v>10.526</v>
      </c>
      <c r="AJ14" s="23">
        <v>5</v>
      </c>
      <c r="AK14" s="24">
        <f t="shared" si="4"/>
        <v>1.0429999999999993</v>
      </c>
      <c r="AL14" s="5"/>
      <c r="AM14" s="5"/>
      <c r="AN14" s="5"/>
    </row>
    <row r="15" spans="1:40" ht="18" customHeight="1" x14ac:dyDescent="0.25">
      <c r="A15" s="5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5"/>
      <c r="M15" s="19">
        <v>7</v>
      </c>
      <c r="N15" s="39">
        <f t="shared" si="0"/>
        <v>372.12</v>
      </c>
      <c r="O15" s="20" t="s">
        <v>179</v>
      </c>
      <c r="P15" s="21" t="s">
        <v>183</v>
      </c>
      <c r="Q15" s="21" t="s">
        <v>149</v>
      </c>
      <c r="R15" s="22">
        <v>7</v>
      </c>
      <c r="S15" s="46">
        <f t="shared" si="3"/>
        <v>35.600000000000023</v>
      </c>
      <c r="T15" s="43">
        <f t="shared" si="5"/>
        <v>3.1499999999999773</v>
      </c>
      <c r="U15" s="143">
        <f t="shared" si="1"/>
        <v>183.97</v>
      </c>
      <c r="V15" s="23">
        <v>7</v>
      </c>
      <c r="W15" s="71">
        <v>35</v>
      </c>
      <c r="X15" s="72">
        <v>36</v>
      </c>
      <c r="Y15" s="86">
        <v>38</v>
      </c>
      <c r="Z15" s="72">
        <v>37</v>
      </c>
      <c r="AA15" s="85">
        <v>37.97</v>
      </c>
      <c r="AB15" s="144">
        <f t="shared" si="2"/>
        <v>188.15</v>
      </c>
      <c r="AC15" s="23">
        <v>7</v>
      </c>
      <c r="AD15" s="71">
        <v>37</v>
      </c>
      <c r="AE15" s="72">
        <v>37</v>
      </c>
      <c r="AF15" s="86">
        <v>38</v>
      </c>
      <c r="AG15" s="86">
        <v>38.15</v>
      </c>
      <c r="AH15" s="85">
        <v>38</v>
      </c>
      <c r="AI15" s="45">
        <v>10.79</v>
      </c>
      <c r="AJ15" s="23">
        <v>6</v>
      </c>
      <c r="AK15" s="24">
        <f t="shared" si="4"/>
        <v>1.3069999999999986</v>
      </c>
      <c r="AL15" s="5"/>
      <c r="AM15" s="5"/>
      <c r="AN15" s="5"/>
    </row>
    <row r="16" spans="1:40" ht="18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9">
        <v>8</v>
      </c>
      <c r="N16" s="39">
        <f t="shared" si="0"/>
        <v>361.32</v>
      </c>
      <c r="O16" s="20" t="s">
        <v>211</v>
      </c>
      <c r="P16" s="21" t="s">
        <v>213</v>
      </c>
      <c r="Q16" s="21" t="s">
        <v>149</v>
      </c>
      <c r="R16" s="22">
        <v>5</v>
      </c>
      <c r="S16" s="46">
        <f t="shared" si="3"/>
        <v>46.400000000000034</v>
      </c>
      <c r="T16" s="43">
        <f t="shared" si="5"/>
        <v>10.800000000000011</v>
      </c>
      <c r="U16" s="143">
        <f t="shared" si="1"/>
        <v>181.24</v>
      </c>
      <c r="V16" s="23">
        <v>9</v>
      </c>
      <c r="W16" s="71">
        <v>35</v>
      </c>
      <c r="X16" s="72">
        <v>35</v>
      </c>
      <c r="Y16" s="72">
        <v>37</v>
      </c>
      <c r="Z16" s="72">
        <v>37.24</v>
      </c>
      <c r="AA16" s="73">
        <v>37</v>
      </c>
      <c r="AB16" s="144">
        <f t="shared" si="2"/>
        <v>180.07999999999998</v>
      </c>
      <c r="AC16" s="23">
        <v>9</v>
      </c>
      <c r="AD16" s="71">
        <v>35</v>
      </c>
      <c r="AE16" s="72">
        <v>35</v>
      </c>
      <c r="AF16" s="72">
        <v>36</v>
      </c>
      <c r="AG16" s="72">
        <v>37</v>
      </c>
      <c r="AH16" s="73">
        <v>37.08</v>
      </c>
      <c r="AI16" s="45">
        <v>11.292</v>
      </c>
      <c r="AJ16" s="23">
        <v>10</v>
      </c>
      <c r="AK16" s="24">
        <f t="shared" si="4"/>
        <v>1.8089999999999993</v>
      </c>
      <c r="AL16" s="5"/>
      <c r="AM16" s="5"/>
      <c r="AN16" s="5"/>
    </row>
    <row r="17" spans="1:42" ht="18" customHeight="1" x14ac:dyDescent="0.25">
      <c r="A17" s="5"/>
      <c r="B17" s="200" t="s">
        <v>156</v>
      </c>
      <c r="C17" s="200"/>
      <c r="D17" s="200"/>
      <c r="E17" s="200"/>
      <c r="F17" s="200"/>
      <c r="G17" s="5"/>
      <c r="H17" s="5"/>
      <c r="I17" s="5"/>
      <c r="J17" s="5"/>
      <c r="K17" s="5"/>
      <c r="L17" s="5"/>
      <c r="M17" s="19">
        <v>9</v>
      </c>
      <c r="N17" s="39">
        <f t="shared" si="0"/>
        <v>359.52</v>
      </c>
      <c r="O17" s="20" t="s">
        <v>210</v>
      </c>
      <c r="P17" s="21" t="s">
        <v>183</v>
      </c>
      <c r="Q17" s="21" t="s">
        <v>149</v>
      </c>
      <c r="R17" s="22">
        <v>12</v>
      </c>
      <c r="S17" s="46">
        <f t="shared" si="3"/>
        <v>48.200000000000045</v>
      </c>
      <c r="T17" s="43">
        <f t="shared" si="5"/>
        <v>1.8000000000000114</v>
      </c>
      <c r="U17" s="143">
        <f t="shared" si="1"/>
        <v>179.84</v>
      </c>
      <c r="V17" s="23">
        <v>10</v>
      </c>
      <c r="W17" s="71">
        <v>35</v>
      </c>
      <c r="X17" s="72">
        <v>35</v>
      </c>
      <c r="Y17" s="72">
        <v>36.840000000000003</v>
      </c>
      <c r="Z17" s="72">
        <v>36</v>
      </c>
      <c r="AA17" s="73">
        <v>37</v>
      </c>
      <c r="AB17" s="144">
        <f t="shared" si="2"/>
        <v>179.68</v>
      </c>
      <c r="AC17" s="23">
        <v>10</v>
      </c>
      <c r="AD17" s="71">
        <v>35</v>
      </c>
      <c r="AE17" s="72">
        <v>35</v>
      </c>
      <c r="AF17" s="72">
        <v>36.68</v>
      </c>
      <c r="AG17" s="72">
        <v>36</v>
      </c>
      <c r="AH17" s="73">
        <v>37</v>
      </c>
      <c r="AI17" s="45">
        <v>11.054</v>
      </c>
      <c r="AJ17" s="23">
        <v>8</v>
      </c>
      <c r="AK17" s="24">
        <f t="shared" si="4"/>
        <v>1.5709999999999997</v>
      </c>
      <c r="AL17" s="5"/>
      <c r="AM17" s="5"/>
      <c r="AN17" s="5"/>
    </row>
    <row r="18" spans="1:42" ht="18" customHeight="1" thickBot="1" x14ac:dyDescent="0.3">
      <c r="A18" s="5"/>
      <c r="B18" s="201"/>
      <c r="C18" s="201"/>
      <c r="D18" s="201"/>
      <c r="E18" s="201"/>
      <c r="F18" s="201"/>
      <c r="G18" s="5"/>
      <c r="H18" s="5"/>
      <c r="I18" s="5"/>
      <c r="J18" s="5"/>
      <c r="K18" s="5"/>
      <c r="L18" s="5"/>
      <c r="M18" s="19">
        <v>10</v>
      </c>
      <c r="N18" s="39">
        <f>U18+AB18-11.26</f>
        <v>357.97</v>
      </c>
      <c r="O18" s="20" t="s">
        <v>209</v>
      </c>
      <c r="P18" s="42" t="s">
        <v>213</v>
      </c>
      <c r="Q18" s="21" t="s">
        <v>149</v>
      </c>
      <c r="R18" s="22">
        <v>18</v>
      </c>
      <c r="S18" s="46">
        <f t="shared" si="3"/>
        <v>49.75</v>
      </c>
      <c r="T18" s="43">
        <f t="shared" si="5"/>
        <v>1.5499999999999545</v>
      </c>
      <c r="U18" s="143">
        <f t="shared" si="1"/>
        <v>183.37</v>
      </c>
      <c r="V18" s="23">
        <v>8</v>
      </c>
      <c r="W18" s="74">
        <v>35.369999999999997</v>
      </c>
      <c r="X18" s="75">
        <v>37</v>
      </c>
      <c r="Y18" s="75">
        <v>37</v>
      </c>
      <c r="Z18" s="75">
        <v>37</v>
      </c>
      <c r="AA18" s="76">
        <v>37</v>
      </c>
      <c r="AB18" s="144">
        <f t="shared" si="2"/>
        <v>185.86</v>
      </c>
      <c r="AC18" s="23">
        <v>8</v>
      </c>
      <c r="AD18" s="74">
        <v>35.86</v>
      </c>
      <c r="AE18" s="75">
        <v>37</v>
      </c>
      <c r="AF18" s="75">
        <v>37</v>
      </c>
      <c r="AG18" s="142">
        <v>38</v>
      </c>
      <c r="AH18" s="167">
        <v>38</v>
      </c>
      <c r="AI18" s="45">
        <v>11.095000000000001</v>
      </c>
      <c r="AJ18" s="23">
        <v>9</v>
      </c>
      <c r="AK18" s="24">
        <f t="shared" si="4"/>
        <v>1.6120000000000001</v>
      </c>
      <c r="AL18" s="5"/>
      <c r="AM18" s="5"/>
      <c r="AN18" s="5"/>
    </row>
    <row r="19" spans="1:42" ht="18" customHeight="1" thickBot="1" x14ac:dyDescent="0.3">
      <c r="A19" s="5"/>
      <c r="B19" s="207" t="s">
        <v>1</v>
      </c>
      <c r="C19" s="208"/>
      <c r="D19" s="235" t="s">
        <v>3</v>
      </c>
      <c r="E19" s="231" t="s">
        <v>167</v>
      </c>
      <c r="F19" s="198" t="s">
        <v>16</v>
      </c>
      <c r="G19" s="204" t="s">
        <v>17</v>
      </c>
      <c r="H19" s="204"/>
      <c r="I19" s="204"/>
      <c r="J19" s="205"/>
      <c r="K19" s="206"/>
      <c r="L19" s="5"/>
      <c r="M19" s="19">
        <v>11</v>
      </c>
      <c r="N19" s="39">
        <f t="shared" ref="N19" si="6">U19+AB19</f>
        <v>356.31</v>
      </c>
      <c r="O19" s="20" t="s">
        <v>28</v>
      </c>
      <c r="P19" s="42" t="s">
        <v>212</v>
      </c>
      <c r="Q19" s="21" t="s">
        <v>149</v>
      </c>
      <c r="R19" s="22">
        <v>40</v>
      </c>
      <c r="S19" s="46">
        <f t="shared" si="3"/>
        <v>51.410000000000025</v>
      </c>
      <c r="T19" s="43">
        <f t="shared" si="5"/>
        <v>1.660000000000025</v>
      </c>
      <c r="U19" s="143">
        <f t="shared" si="1"/>
        <v>176.99</v>
      </c>
      <c r="V19" s="23">
        <v>11</v>
      </c>
      <c r="W19" s="74">
        <v>35</v>
      </c>
      <c r="X19" s="75">
        <v>35</v>
      </c>
      <c r="Y19" s="75">
        <v>36</v>
      </c>
      <c r="Z19" s="75">
        <v>35</v>
      </c>
      <c r="AA19" s="76">
        <v>35.99</v>
      </c>
      <c r="AB19" s="144">
        <f t="shared" si="2"/>
        <v>179.32</v>
      </c>
      <c r="AC19" s="23">
        <v>11</v>
      </c>
      <c r="AD19" s="74">
        <v>35</v>
      </c>
      <c r="AE19" s="75">
        <v>34</v>
      </c>
      <c r="AF19" s="75">
        <v>37</v>
      </c>
      <c r="AG19" s="75">
        <v>36</v>
      </c>
      <c r="AH19" s="76">
        <v>37.32</v>
      </c>
      <c r="AI19" s="45">
        <v>11.365</v>
      </c>
      <c r="AJ19" s="23">
        <v>11</v>
      </c>
      <c r="AK19" s="24">
        <f t="shared" si="4"/>
        <v>1.8819999999999997</v>
      </c>
      <c r="AL19" s="5"/>
      <c r="AM19" s="5"/>
      <c r="AN19" s="5"/>
    </row>
    <row r="20" spans="1:42" ht="18" customHeight="1" thickBot="1" x14ac:dyDescent="0.3">
      <c r="A20" s="5"/>
      <c r="B20" s="209"/>
      <c r="C20" s="210"/>
      <c r="D20" s="236"/>
      <c r="E20" s="232"/>
      <c r="F20" s="199"/>
      <c r="G20" s="91">
        <v>42308</v>
      </c>
      <c r="H20" s="125">
        <v>42336</v>
      </c>
      <c r="I20" s="92">
        <v>42357</v>
      </c>
      <c r="J20" s="117">
        <v>42020</v>
      </c>
      <c r="K20" s="118">
        <v>42048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21" t="s">
        <v>214</v>
      </c>
      <c r="AC20" s="221"/>
      <c r="AD20" s="221"/>
      <c r="AE20" s="221"/>
      <c r="AF20" s="221"/>
      <c r="AG20" s="221"/>
      <c r="AH20" s="221"/>
      <c r="AI20" s="35">
        <f>AVERAGE(AI9:AI19)</f>
        <v>10.654</v>
      </c>
      <c r="AJ20" s="5"/>
      <c r="AK20" s="5"/>
      <c r="AL20" s="5"/>
      <c r="AM20" s="5"/>
      <c r="AN20" s="5"/>
    </row>
    <row r="21" spans="1:42" ht="18" customHeight="1" x14ac:dyDescent="0.25">
      <c r="A21" s="5"/>
      <c r="B21" s="48">
        <v>1</v>
      </c>
      <c r="C21" s="30" t="s">
        <v>19</v>
      </c>
      <c r="D21" s="116" t="s">
        <v>23</v>
      </c>
      <c r="E21" s="174">
        <f t="shared" ref="E21:E36" si="7">F21</f>
        <v>38</v>
      </c>
      <c r="F21" s="175">
        <f t="shared" ref="F21:F36" si="8">SUM(G21:K21)</f>
        <v>38</v>
      </c>
      <c r="G21" s="168">
        <v>20</v>
      </c>
      <c r="H21" s="176">
        <v>18</v>
      </c>
      <c r="I21" s="177"/>
      <c r="J21" s="177"/>
      <c r="K21" s="17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93" t="s">
        <v>25</v>
      </c>
      <c r="AC21" s="193"/>
      <c r="AD21" s="193"/>
      <c r="AE21" s="193"/>
      <c r="AF21" s="193"/>
      <c r="AG21" s="193"/>
      <c r="AH21" s="193"/>
      <c r="AI21" s="36">
        <f>120/AI20</f>
        <v>11.263375258119016</v>
      </c>
      <c r="AJ21" s="5"/>
      <c r="AK21" s="5"/>
      <c r="AL21" s="5"/>
      <c r="AM21" s="5"/>
      <c r="AN21" s="5"/>
    </row>
    <row r="22" spans="1:42" ht="18" customHeight="1" thickBot="1" x14ac:dyDescent="0.3">
      <c r="A22" s="5"/>
      <c r="B22" s="48">
        <v>2</v>
      </c>
      <c r="C22" s="30" t="s">
        <v>19</v>
      </c>
      <c r="D22" s="20" t="s">
        <v>21</v>
      </c>
      <c r="E22" s="169">
        <f t="shared" si="7"/>
        <v>38</v>
      </c>
      <c r="F22" s="55">
        <f t="shared" si="8"/>
        <v>38</v>
      </c>
      <c r="G22" s="57">
        <v>18</v>
      </c>
      <c r="H22" s="168">
        <v>20</v>
      </c>
      <c r="I22" s="21"/>
      <c r="J22" s="21"/>
      <c r="K22" s="49"/>
      <c r="L22" s="5"/>
      <c r="M22" s="237" t="s">
        <v>172</v>
      </c>
      <c r="N22" s="237"/>
      <c r="O22" s="23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5"/>
      <c r="AM22" s="5"/>
      <c r="AN22" s="5"/>
    </row>
    <row r="23" spans="1:42" ht="18" customHeight="1" thickBot="1" x14ac:dyDescent="0.3">
      <c r="A23" s="5"/>
      <c r="B23" s="48">
        <v>3</v>
      </c>
      <c r="C23" s="28" t="s">
        <v>76</v>
      </c>
      <c r="D23" s="20" t="s">
        <v>180</v>
      </c>
      <c r="E23" s="169">
        <f t="shared" si="7"/>
        <v>28</v>
      </c>
      <c r="F23" s="55">
        <f t="shared" si="8"/>
        <v>28</v>
      </c>
      <c r="G23" s="21">
        <v>15</v>
      </c>
      <c r="H23" s="21">
        <v>13</v>
      </c>
      <c r="I23" s="21"/>
      <c r="J23" s="21"/>
      <c r="K23" s="49"/>
      <c r="L23" s="5"/>
      <c r="M23" s="237"/>
      <c r="N23" s="237"/>
      <c r="O23" s="237"/>
      <c r="P23" s="8"/>
      <c r="Q23" s="187" t="s">
        <v>173</v>
      </c>
      <c r="R23" s="187"/>
      <c r="S23" s="187"/>
      <c r="T23" s="18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88">
        <v>42338</v>
      </c>
      <c r="AJ23" s="188"/>
      <c r="AK23" s="188"/>
      <c r="AL23" s="5"/>
      <c r="AM23" s="5"/>
      <c r="AN23" s="5"/>
    </row>
    <row r="24" spans="1:42" ht="18" customHeight="1" thickBot="1" x14ac:dyDescent="0.3">
      <c r="A24" s="5"/>
      <c r="B24" s="48">
        <v>4</v>
      </c>
      <c r="C24" s="28" t="s">
        <v>76</v>
      </c>
      <c r="D24" s="170" t="s">
        <v>184</v>
      </c>
      <c r="E24" s="172">
        <f t="shared" si="7"/>
        <v>28</v>
      </c>
      <c r="F24" s="55">
        <f t="shared" si="8"/>
        <v>28</v>
      </c>
      <c r="G24" s="21">
        <v>14</v>
      </c>
      <c r="H24" s="21">
        <v>14</v>
      </c>
      <c r="I24" s="21"/>
      <c r="J24" s="21"/>
      <c r="K24" s="49"/>
      <c r="L24" s="5"/>
      <c r="M24" s="213" t="s">
        <v>1</v>
      </c>
      <c r="N24" s="214" t="s">
        <v>2</v>
      </c>
      <c r="O24" s="215" t="s">
        <v>3</v>
      </c>
      <c r="P24" s="216" t="s">
        <v>4</v>
      </c>
      <c r="Q24" s="194" t="s">
        <v>5</v>
      </c>
      <c r="R24" s="194" t="s">
        <v>6</v>
      </c>
      <c r="S24" s="195" t="s">
        <v>7</v>
      </c>
      <c r="T24" s="241"/>
      <c r="U24" s="238" t="s">
        <v>8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40"/>
      <c r="AI24" s="242" t="s">
        <v>9</v>
      </c>
      <c r="AJ24" s="224"/>
      <c r="AK24" s="224"/>
      <c r="AL24" s="5"/>
      <c r="AM24" s="5"/>
      <c r="AN24" s="5"/>
    </row>
    <row r="25" spans="1:42" ht="18" customHeight="1" thickBot="1" x14ac:dyDescent="0.3">
      <c r="A25" s="5"/>
      <c r="B25" s="48">
        <v>5</v>
      </c>
      <c r="C25" s="28" t="s">
        <v>77</v>
      </c>
      <c r="D25" s="170" t="s">
        <v>182</v>
      </c>
      <c r="E25" s="172">
        <f t="shared" si="7"/>
        <v>26</v>
      </c>
      <c r="F25" s="55">
        <f t="shared" si="8"/>
        <v>26</v>
      </c>
      <c r="G25" s="21">
        <v>10</v>
      </c>
      <c r="H25" s="58">
        <v>16</v>
      </c>
      <c r="I25" s="21"/>
      <c r="J25" s="21"/>
      <c r="K25" s="49"/>
      <c r="L25" s="5"/>
      <c r="M25" s="213"/>
      <c r="N25" s="214"/>
      <c r="O25" s="215"/>
      <c r="P25" s="216"/>
      <c r="Q25" s="194"/>
      <c r="R25" s="194"/>
      <c r="S25" s="9" t="s">
        <v>10</v>
      </c>
      <c r="T25" s="126" t="s">
        <v>11</v>
      </c>
      <c r="U25" s="128" t="s">
        <v>12</v>
      </c>
      <c r="V25" s="12" t="s">
        <v>1</v>
      </c>
      <c r="W25" s="64">
        <v>1</v>
      </c>
      <c r="X25" s="65">
        <v>2</v>
      </c>
      <c r="Y25" s="66">
        <v>3</v>
      </c>
      <c r="Z25" s="67">
        <v>4</v>
      </c>
      <c r="AA25" s="68">
        <v>5</v>
      </c>
      <c r="AB25" s="11" t="s">
        <v>13</v>
      </c>
      <c r="AC25" s="12" t="s">
        <v>1</v>
      </c>
      <c r="AD25" s="64">
        <v>1</v>
      </c>
      <c r="AE25" s="65">
        <v>2</v>
      </c>
      <c r="AF25" s="66">
        <v>3</v>
      </c>
      <c r="AG25" s="67">
        <v>4</v>
      </c>
      <c r="AH25" s="129">
        <v>5</v>
      </c>
      <c r="AI25" s="44" t="s">
        <v>14</v>
      </c>
      <c r="AJ25" s="14" t="s">
        <v>1</v>
      </c>
      <c r="AK25" s="15" t="s">
        <v>15</v>
      </c>
      <c r="AL25" s="5"/>
      <c r="AM25" s="5"/>
      <c r="AN25" s="5"/>
    </row>
    <row r="26" spans="1:42" ht="18" customHeight="1" x14ac:dyDescent="0.25">
      <c r="A26" s="5"/>
      <c r="B26" s="48">
        <v>6</v>
      </c>
      <c r="C26" s="28" t="s">
        <v>76</v>
      </c>
      <c r="D26" s="170" t="s">
        <v>179</v>
      </c>
      <c r="E26" s="172">
        <f t="shared" si="7"/>
        <v>24</v>
      </c>
      <c r="F26" s="55">
        <f t="shared" si="8"/>
        <v>24</v>
      </c>
      <c r="G26" s="21">
        <v>12</v>
      </c>
      <c r="H26" s="33">
        <v>12</v>
      </c>
      <c r="I26" s="34"/>
      <c r="J26" s="21"/>
      <c r="K26" s="49"/>
      <c r="L26" s="5"/>
      <c r="M26" s="16">
        <v>1</v>
      </c>
      <c r="N26" s="39">
        <f t="shared" ref="N26:N35" si="9">U26+AB26</f>
        <v>513.67000000000007</v>
      </c>
      <c r="O26" s="97" t="s">
        <v>23</v>
      </c>
      <c r="P26" s="21" t="s">
        <v>152</v>
      </c>
      <c r="Q26" s="21" t="s">
        <v>149</v>
      </c>
      <c r="R26" s="22">
        <v>1</v>
      </c>
      <c r="S26" s="145"/>
      <c r="T26" s="146"/>
      <c r="U26" s="143">
        <f t="shared" ref="U26:U35" si="10">SUM(W26:AA26)</f>
        <v>256.3</v>
      </c>
      <c r="V26" s="18">
        <v>1</v>
      </c>
      <c r="W26" s="131">
        <v>52</v>
      </c>
      <c r="X26" s="133">
        <v>51</v>
      </c>
      <c r="Y26" s="132">
        <v>52.3</v>
      </c>
      <c r="Z26" s="133">
        <v>51</v>
      </c>
      <c r="AA26" s="80">
        <v>50</v>
      </c>
      <c r="AB26" s="144">
        <f t="shared" ref="AB26:AB35" si="11">SUM(AD26:AH26)</f>
        <v>257.37</v>
      </c>
      <c r="AC26" s="18">
        <v>1</v>
      </c>
      <c r="AD26" s="135">
        <v>51</v>
      </c>
      <c r="AE26" s="132">
        <v>52.37</v>
      </c>
      <c r="AF26" s="132">
        <v>52</v>
      </c>
      <c r="AG26" s="133">
        <v>51</v>
      </c>
      <c r="AH26" s="138">
        <v>51</v>
      </c>
      <c r="AI26" s="63">
        <v>7.83</v>
      </c>
      <c r="AJ26" s="18">
        <v>1</v>
      </c>
      <c r="AK26" s="147"/>
      <c r="AL26" s="5"/>
      <c r="AM26" s="5"/>
      <c r="AN26" s="5"/>
      <c r="AP26" s="18">
        <v>1</v>
      </c>
    </row>
    <row r="27" spans="1:42" ht="18" customHeight="1" x14ac:dyDescent="0.25">
      <c r="A27" s="5"/>
      <c r="B27" s="48">
        <v>7</v>
      </c>
      <c r="C27" s="28" t="s">
        <v>29</v>
      </c>
      <c r="D27" s="170" t="s">
        <v>28</v>
      </c>
      <c r="E27" s="172">
        <f t="shared" si="7"/>
        <v>17</v>
      </c>
      <c r="F27" s="55">
        <f t="shared" si="8"/>
        <v>17</v>
      </c>
      <c r="G27" s="21">
        <v>9</v>
      </c>
      <c r="H27" s="29">
        <v>8</v>
      </c>
      <c r="I27" s="21"/>
      <c r="J27" s="34"/>
      <c r="K27" s="50"/>
      <c r="L27" s="5"/>
      <c r="M27" s="19">
        <v>2</v>
      </c>
      <c r="N27" s="39">
        <f t="shared" si="9"/>
        <v>504.75</v>
      </c>
      <c r="O27" s="20" t="s">
        <v>21</v>
      </c>
      <c r="P27" s="21" t="s">
        <v>152</v>
      </c>
      <c r="Q27" s="21" t="s">
        <v>149</v>
      </c>
      <c r="R27" s="22">
        <v>25</v>
      </c>
      <c r="S27" s="46">
        <f t="shared" ref="S27:S35" si="12">$N$26-N27</f>
        <v>8.9200000000000728</v>
      </c>
      <c r="T27" s="146"/>
      <c r="U27" s="143">
        <f t="shared" si="10"/>
        <v>251.25</v>
      </c>
      <c r="V27" s="25">
        <v>2</v>
      </c>
      <c r="W27" s="139">
        <v>50.25</v>
      </c>
      <c r="X27" s="78">
        <v>50</v>
      </c>
      <c r="Y27" s="134">
        <v>51</v>
      </c>
      <c r="Z27" s="134">
        <v>51</v>
      </c>
      <c r="AA27" s="81">
        <v>49</v>
      </c>
      <c r="AB27" s="144">
        <f t="shared" si="11"/>
        <v>253.5</v>
      </c>
      <c r="AC27" s="25">
        <v>2</v>
      </c>
      <c r="AD27" s="136">
        <v>51</v>
      </c>
      <c r="AE27" s="134">
        <v>51</v>
      </c>
      <c r="AF27" s="134">
        <v>51</v>
      </c>
      <c r="AG27" s="134">
        <v>50.5</v>
      </c>
      <c r="AH27" s="79">
        <v>50</v>
      </c>
      <c r="AI27" s="59">
        <v>7.9249999999999998</v>
      </c>
      <c r="AJ27" s="25">
        <v>2</v>
      </c>
      <c r="AK27" s="54">
        <f t="shared" ref="AK27:AK35" si="13">AI27-$AI$26</f>
        <v>9.4999999999999751E-2</v>
      </c>
      <c r="AL27" s="5"/>
      <c r="AM27" s="5"/>
      <c r="AN27" s="5"/>
      <c r="AP27" s="25">
        <v>2</v>
      </c>
    </row>
    <row r="28" spans="1:42" ht="18" customHeight="1" x14ac:dyDescent="0.25">
      <c r="A28" s="5"/>
      <c r="B28" s="48">
        <v>8</v>
      </c>
      <c r="C28" s="31" t="s">
        <v>215</v>
      </c>
      <c r="D28" s="170" t="s">
        <v>181</v>
      </c>
      <c r="E28" s="172">
        <f t="shared" si="7"/>
        <v>16</v>
      </c>
      <c r="F28" s="55">
        <f t="shared" si="8"/>
        <v>16</v>
      </c>
      <c r="G28" s="58">
        <v>16</v>
      </c>
      <c r="H28" s="21"/>
      <c r="I28" s="21"/>
      <c r="J28" s="21"/>
      <c r="K28" s="51"/>
      <c r="L28" s="5"/>
      <c r="M28" s="19">
        <v>3</v>
      </c>
      <c r="N28" s="39">
        <f t="shared" si="9"/>
        <v>496.33000000000004</v>
      </c>
      <c r="O28" s="20" t="s">
        <v>181</v>
      </c>
      <c r="P28" s="21" t="s">
        <v>183</v>
      </c>
      <c r="Q28" s="21" t="s">
        <v>149</v>
      </c>
      <c r="R28" s="21">
        <v>18</v>
      </c>
      <c r="S28" s="46">
        <f t="shared" si="12"/>
        <v>17.340000000000032</v>
      </c>
      <c r="T28" s="127">
        <f t="shared" ref="T28:T35" si="14">N27-N28</f>
        <v>8.4199999999999591</v>
      </c>
      <c r="U28" s="143">
        <f t="shared" si="10"/>
        <v>248.77</v>
      </c>
      <c r="V28" s="26">
        <v>3</v>
      </c>
      <c r="W28" s="77">
        <v>50</v>
      </c>
      <c r="X28" s="134">
        <v>50.77</v>
      </c>
      <c r="Y28" s="78">
        <v>50</v>
      </c>
      <c r="Z28" s="140">
        <v>50</v>
      </c>
      <c r="AA28" s="85">
        <v>48</v>
      </c>
      <c r="AB28" s="144">
        <f t="shared" si="11"/>
        <v>247.56</v>
      </c>
      <c r="AC28" s="26">
        <v>3</v>
      </c>
      <c r="AD28" s="137">
        <v>50.56</v>
      </c>
      <c r="AE28" s="78">
        <v>50</v>
      </c>
      <c r="AF28" s="78">
        <v>50</v>
      </c>
      <c r="AG28" s="140">
        <v>50</v>
      </c>
      <c r="AH28" s="73">
        <v>47</v>
      </c>
      <c r="AI28" s="59">
        <v>7.9710000000000001</v>
      </c>
      <c r="AJ28" s="26">
        <v>3</v>
      </c>
      <c r="AK28" s="24">
        <f t="shared" si="13"/>
        <v>0.14100000000000001</v>
      </c>
      <c r="AL28" s="5"/>
      <c r="AM28" s="5"/>
      <c r="AN28" s="5"/>
      <c r="AP28" s="26">
        <v>3</v>
      </c>
    </row>
    <row r="29" spans="1:42" ht="18" customHeight="1" x14ac:dyDescent="0.25">
      <c r="A29" s="5"/>
      <c r="B29" s="48">
        <v>9</v>
      </c>
      <c r="C29" s="37" t="s">
        <v>27</v>
      </c>
      <c r="D29" s="170" t="s">
        <v>208</v>
      </c>
      <c r="E29" s="172">
        <f t="shared" si="7"/>
        <v>15</v>
      </c>
      <c r="F29" s="55">
        <f t="shared" si="8"/>
        <v>15</v>
      </c>
      <c r="G29" s="21"/>
      <c r="H29" s="21">
        <v>15</v>
      </c>
      <c r="I29" s="21"/>
      <c r="J29" s="21"/>
      <c r="K29" s="51"/>
      <c r="L29" s="5"/>
      <c r="M29" s="19">
        <v>4</v>
      </c>
      <c r="N29" s="39">
        <f t="shared" si="9"/>
        <v>495.20000000000005</v>
      </c>
      <c r="O29" s="20" t="s">
        <v>180</v>
      </c>
      <c r="P29" s="21" t="s">
        <v>183</v>
      </c>
      <c r="Q29" s="21" t="s">
        <v>149</v>
      </c>
      <c r="R29" s="22">
        <v>7</v>
      </c>
      <c r="S29" s="46">
        <f t="shared" si="12"/>
        <v>18.470000000000027</v>
      </c>
      <c r="T29" s="127">
        <f t="shared" si="14"/>
        <v>1.1299999999999955</v>
      </c>
      <c r="U29" s="143">
        <f t="shared" si="10"/>
        <v>247.68</v>
      </c>
      <c r="V29" s="23">
        <v>4</v>
      </c>
      <c r="W29" s="82">
        <v>49</v>
      </c>
      <c r="X29" s="78">
        <v>50</v>
      </c>
      <c r="Y29" s="134">
        <v>50.68</v>
      </c>
      <c r="Z29" s="78">
        <v>50</v>
      </c>
      <c r="AA29" s="85">
        <v>48</v>
      </c>
      <c r="AB29" s="144">
        <f t="shared" si="11"/>
        <v>247.52</v>
      </c>
      <c r="AC29" s="23">
        <v>4</v>
      </c>
      <c r="AD29" s="77">
        <v>50</v>
      </c>
      <c r="AE29" s="134">
        <v>51</v>
      </c>
      <c r="AF29" s="78">
        <v>50</v>
      </c>
      <c r="AG29" s="72">
        <v>46</v>
      </c>
      <c r="AH29" s="134">
        <v>50.52</v>
      </c>
      <c r="AI29" s="45">
        <v>8.4589999999999996</v>
      </c>
      <c r="AJ29" s="23">
        <v>8</v>
      </c>
      <c r="AK29" s="24">
        <f t="shared" si="13"/>
        <v>0.62899999999999956</v>
      </c>
      <c r="AL29" s="5"/>
      <c r="AM29" s="5"/>
      <c r="AN29" s="5"/>
      <c r="AP29" s="23">
        <v>4</v>
      </c>
    </row>
    <row r="30" spans="1:42" ht="18" customHeight="1" x14ac:dyDescent="0.25">
      <c r="A30" s="5"/>
      <c r="B30" s="48">
        <v>10</v>
      </c>
      <c r="C30" s="31" t="s">
        <v>158</v>
      </c>
      <c r="D30" s="171" t="s">
        <v>163</v>
      </c>
      <c r="E30" s="172">
        <f t="shared" si="7"/>
        <v>13</v>
      </c>
      <c r="F30" s="55">
        <f t="shared" si="8"/>
        <v>13</v>
      </c>
      <c r="G30" s="21">
        <v>13</v>
      </c>
      <c r="H30" s="21"/>
      <c r="I30" s="21"/>
      <c r="J30" s="21"/>
      <c r="K30" s="51"/>
      <c r="L30" s="5"/>
      <c r="M30" s="19">
        <v>5</v>
      </c>
      <c r="N30" s="39">
        <f t="shared" si="9"/>
        <v>494.72</v>
      </c>
      <c r="O30" s="20" t="s">
        <v>184</v>
      </c>
      <c r="P30" s="21" t="s">
        <v>152</v>
      </c>
      <c r="Q30" s="21" t="s">
        <v>149</v>
      </c>
      <c r="R30" s="22">
        <v>28</v>
      </c>
      <c r="S30" s="46">
        <f t="shared" si="12"/>
        <v>18.950000000000045</v>
      </c>
      <c r="T30" s="130">
        <f t="shared" si="14"/>
        <v>0.48000000000001819</v>
      </c>
      <c r="U30" s="143">
        <f t="shared" si="10"/>
        <v>247.34</v>
      </c>
      <c r="V30" s="23">
        <v>5</v>
      </c>
      <c r="W30" s="77">
        <v>50</v>
      </c>
      <c r="X30" s="83">
        <v>49</v>
      </c>
      <c r="Y30" s="78">
        <v>50</v>
      </c>
      <c r="Z30" s="78">
        <v>50.34</v>
      </c>
      <c r="AA30" s="85">
        <v>48</v>
      </c>
      <c r="AB30" s="144">
        <f t="shared" si="11"/>
        <v>247.38</v>
      </c>
      <c r="AC30" s="23">
        <v>5</v>
      </c>
      <c r="AD30" s="77">
        <v>50</v>
      </c>
      <c r="AE30" s="78">
        <v>50</v>
      </c>
      <c r="AF30" s="78">
        <v>50.38</v>
      </c>
      <c r="AG30" s="78">
        <v>50</v>
      </c>
      <c r="AH30" s="73">
        <v>47</v>
      </c>
      <c r="AI30" s="45">
        <v>8.2100000000000009</v>
      </c>
      <c r="AJ30" s="23">
        <v>5</v>
      </c>
      <c r="AK30" s="24">
        <f t="shared" si="13"/>
        <v>0.38000000000000078</v>
      </c>
      <c r="AL30" s="5"/>
      <c r="AM30" s="5"/>
      <c r="AN30" s="5"/>
      <c r="AP30" s="23">
        <v>5</v>
      </c>
    </row>
    <row r="31" spans="1:42" ht="18" customHeight="1" x14ac:dyDescent="0.25">
      <c r="A31" s="5"/>
      <c r="B31" s="48">
        <v>11</v>
      </c>
      <c r="C31" s="31" t="s">
        <v>79</v>
      </c>
      <c r="D31" s="170" t="s">
        <v>147</v>
      </c>
      <c r="E31" s="172">
        <f t="shared" si="7"/>
        <v>11</v>
      </c>
      <c r="F31" s="55">
        <f t="shared" si="8"/>
        <v>11</v>
      </c>
      <c r="G31" s="21">
        <v>11</v>
      </c>
      <c r="H31" s="21"/>
      <c r="I31" s="21"/>
      <c r="J31" s="21"/>
      <c r="K31" s="51"/>
      <c r="L31" s="5"/>
      <c r="M31" s="19">
        <v>6</v>
      </c>
      <c r="N31" s="39">
        <f t="shared" si="9"/>
        <v>487.19000000000005</v>
      </c>
      <c r="O31" s="27" t="s">
        <v>163</v>
      </c>
      <c r="P31" s="21" t="s">
        <v>150</v>
      </c>
      <c r="Q31" s="21" t="s">
        <v>149</v>
      </c>
      <c r="R31" s="22">
        <v>22</v>
      </c>
      <c r="S31" s="46">
        <f t="shared" si="12"/>
        <v>26.480000000000018</v>
      </c>
      <c r="T31" s="127">
        <f t="shared" si="14"/>
        <v>7.5299999999999727</v>
      </c>
      <c r="U31" s="143">
        <f t="shared" si="10"/>
        <v>241.92000000000002</v>
      </c>
      <c r="V31" s="23">
        <v>6</v>
      </c>
      <c r="W31" s="71">
        <v>47</v>
      </c>
      <c r="X31" s="83">
        <v>49</v>
      </c>
      <c r="Y31" s="78">
        <v>50</v>
      </c>
      <c r="Z31" s="86">
        <v>48</v>
      </c>
      <c r="AA31" s="85">
        <v>47.92</v>
      </c>
      <c r="AB31" s="144">
        <f t="shared" si="11"/>
        <v>245.27</v>
      </c>
      <c r="AC31" s="23">
        <v>6</v>
      </c>
      <c r="AD31" s="84">
        <v>48</v>
      </c>
      <c r="AE31" s="134">
        <v>51.27</v>
      </c>
      <c r="AF31" s="78">
        <v>50</v>
      </c>
      <c r="AG31" s="83">
        <v>49</v>
      </c>
      <c r="AH31" s="73">
        <v>47</v>
      </c>
      <c r="AI31" s="45">
        <v>8.2460000000000004</v>
      </c>
      <c r="AJ31" s="23">
        <v>6</v>
      </c>
      <c r="AK31" s="24">
        <f t="shared" si="13"/>
        <v>0.41600000000000037</v>
      </c>
      <c r="AL31" s="5"/>
      <c r="AM31" s="5"/>
      <c r="AN31" s="5"/>
      <c r="AP31" s="23">
        <v>6</v>
      </c>
    </row>
    <row r="32" spans="1:42" ht="18" customHeight="1" x14ac:dyDescent="0.25">
      <c r="A32" s="5"/>
      <c r="B32" s="48">
        <v>12</v>
      </c>
      <c r="C32" s="37" t="s">
        <v>27</v>
      </c>
      <c r="D32" s="170" t="s">
        <v>211</v>
      </c>
      <c r="E32" s="172">
        <f t="shared" si="7"/>
        <v>11</v>
      </c>
      <c r="F32" s="55">
        <f t="shared" si="8"/>
        <v>11</v>
      </c>
      <c r="G32" s="21"/>
      <c r="H32" s="21">
        <v>11</v>
      </c>
      <c r="I32" s="21"/>
      <c r="J32" s="21"/>
      <c r="K32" s="51"/>
      <c r="L32" s="5"/>
      <c r="M32" s="19">
        <v>7</v>
      </c>
      <c r="N32" s="39">
        <f t="shared" si="9"/>
        <v>485.65</v>
      </c>
      <c r="O32" s="20" t="s">
        <v>179</v>
      </c>
      <c r="P32" s="21" t="s">
        <v>183</v>
      </c>
      <c r="Q32" s="21" t="s">
        <v>149</v>
      </c>
      <c r="R32" s="22">
        <v>4</v>
      </c>
      <c r="S32" s="46">
        <f t="shared" si="12"/>
        <v>28.020000000000095</v>
      </c>
      <c r="T32" s="127">
        <f t="shared" si="14"/>
        <v>1.5400000000000773</v>
      </c>
      <c r="U32" s="143">
        <f t="shared" si="10"/>
        <v>241.28</v>
      </c>
      <c r="V32" s="23">
        <v>7</v>
      </c>
      <c r="W32" s="84">
        <v>48</v>
      </c>
      <c r="X32" s="83">
        <v>49</v>
      </c>
      <c r="Y32" s="78">
        <v>50</v>
      </c>
      <c r="Z32" s="72">
        <v>47</v>
      </c>
      <c r="AA32" s="73">
        <v>47.28</v>
      </c>
      <c r="AB32" s="144">
        <f t="shared" si="11"/>
        <v>244.37</v>
      </c>
      <c r="AC32" s="23">
        <v>7</v>
      </c>
      <c r="AD32" s="82">
        <v>49</v>
      </c>
      <c r="AE32" s="83">
        <v>49</v>
      </c>
      <c r="AF32" s="83">
        <v>49</v>
      </c>
      <c r="AG32" s="83">
        <v>49.37</v>
      </c>
      <c r="AH32" s="85">
        <v>48</v>
      </c>
      <c r="AI32" s="45">
        <v>8.1989999999999998</v>
      </c>
      <c r="AJ32" s="23">
        <v>4</v>
      </c>
      <c r="AK32" s="24">
        <f t="shared" si="13"/>
        <v>0.36899999999999977</v>
      </c>
      <c r="AL32" s="5"/>
      <c r="AM32" s="5"/>
      <c r="AN32" s="5"/>
      <c r="AP32" s="23">
        <v>7</v>
      </c>
    </row>
    <row r="33" spans="1:42" ht="18" customHeight="1" x14ac:dyDescent="0.25">
      <c r="A33" s="5"/>
      <c r="B33" s="48">
        <v>13</v>
      </c>
      <c r="C33" s="37" t="s">
        <v>27</v>
      </c>
      <c r="D33" s="170" t="s">
        <v>210</v>
      </c>
      <c r="E33" s="172">
        <f t="shared" si="7"/>
        <v>10</v>
      </c>
      <c r="F33" s="55">
        <f t="shared" si="8"/>
        <v>10</v>
      </c>
      <c r="G33" s="21"/>
      <c r="H33" s="21">
        <v>10</v>
      </c>
      <c r="I33" s="21"/>
      <c r="J33" s="21"/>
      <c r="K33" s="51"/>
      <c r="L33" s="5"/>
      <c r="M33" s="19">
        <v>8</v>
      </c>
      <c r="N33" s="39">
        <f t="shared" si="9"/>
        <v>480.73</v>
      </c>
      <c r="O33" s="20" t="s">
        <v>147</v>
      </c>
      <c r="P33" s="21" t="s">
        <v>151</v>
      </c>
      <c r="Q33" s="21" t="s">
        <v>149</v>
      </c>
      <c r="R33" s="22">
        <v>40</v>
      </c>
      <c r="S33" s="46">
        <f t="shared" si="12"/>
        <v>32.940000000000055</v>
      </c>
      <c r="T33" s="127">
        <f t="shared" si="14"/>
        <v>4.9199999999999591</v>
      </c>
      <c r="U33" s="143">
        <f t="shared" si="10"/>
        <v>239.96</v>
      </c>
      <c r="V33" s="23">
        <v>8</v>
      </c>
      <c r="W33" s="84">
        <v>47.96</v>
      </c>
      <c r="X33" s="86">
        <v>48</v>
      </c>
      <c r="Y33" s="86">
        <v>48</v>
      </c>
      <c r="Z33" s="83">
        <v>49</v>
      </c>
      <c r="AA33" s="73">
        <v>47</v>
      </c>
      <c r="AB33" s="144">
        <f t="shared" si="11"/>
        <v>240.77</v>
      </c>
      <c r="AC33" s="23">
        <v>9</v>
      </c>
      <c r="AD33" s="82">
        <v>48.77</v>
      </c>
      <c r="AE33" s="83">
        <v>49</v>
      </c>
      <c r="AF33" s="86">
        <v>48</v>
      </c>
      <c r="AG33" s="86">
        <v>48</v>
      </c>
      <c r="AH33" s="73">
        <v>47</v>
      </c>
      <c r="AI33" s="45">
        <v>8.6379999999999999</v>
      </c>
      <c r="AJ33" s="23">
        <v>9</v>
      </c>
      <c r="AK33" s="24">
        <f t="shared" si="13"/>
        <v>0.80799999999999983</v>
      </c>
      <c r="AL33" s="5"/>
      <c r="AM33" s="5"/>
      <c r="AN33" s="5"/>
      <c r="AP33" s="23">
        <v>8</v>
      </c>
    </row>
    <row r="34" spans="1:42" ht="18" customHeight="1" x14ac:dyDescent="0.25">
      <c r="A34" s="5"/>
      <c r="B34" s="48">
        <v>14</v>
      </c>
      <c r="C34" s="37" t="s">
        <v>27</v>
      </c>
      <c r="D34" s="170" t="s">
        <v>209</v>
      </c>
      <c r="E34" s="172">
        <f t="shared" si="7"/>
        <v>9</v>
      </c>
      <c r="F34" s="55">
        <f t="shared" si="8"/>
        <v>9</v>
      </c>
      <c r="G34" s="21"/>
      <c r="H34" s="21">
        <v>9</v>
      </c>
      <c r="I34" s="21"/>
      <c r="J34" s="21"/>
      <c r="K34" s="51"/>
      <c r="L34" s="5"/>
      <c r="M34" s="19">
        <v>9</v>
      </c>
      <c r="N34" s="39">
        <f t="shared" si="9"/>
        <v>478.03999999999996</v>
      </c>
      <c r="O34" s="20" t="s">
        <v>182</v>
      </c>
      <c r="P34" s="21" t="s">
        <v>183</v>
      </c>
      <c r="Q34" s="21" t="s">
        <v>149</v>
      </c>
      <c r="R34" s="22">
        <v>33</v>
      </c>
      <c r="S34" s="46">
        <f t="shared" si="12"/>
        <v>35.630000000000109</v>
      </c>
      <c r="T34" s="127">
        <f t="shared" si="14"/>
        <v>2.6900000000000546</v>
      </c>
      <c r="U34" s="143">
        <f t="shared" si="10"/>
        <v>234.38</v>
      </c>
      <c r="V34" s="23">
        <v>9</v>
      </c>
      <c r="W34" s="71">
        <v>47</v>
      </c>
      <c r="X34" s="72">
        <v>46.38</v>
      </c>
      <c r="Y34" s="86">
        <v>48</v>
      </c>
      <c r="Z34" s="86">
        <v>48</v>
      </c>
      <c r="AA34" s="73">
        <v>45</v>
      </c>
      <c r="AB34" s="144">
        <f t="shared" si="11"/>
        <v>243.66</v>
      </c>
      <c r="AC34" s="23">
        <v>8</v>
      </c>
      <c r="AD34" s="82">
        <v>49</v>
      </c>
      <c r="AE34" s="78">
        <v>50</v>
      </c>
      <c r="AF34" s="83">
        <v>49</v>
      </c>
      <c r="AG34" s="72">
        <v>47</v>
      </c>
      <c r="AH34" s="81">
        <v>48.66</v>
      </c>
      <c r="AI34" s="45">
        <v>9.2530000000000001</v>
      </c>
      <c r="AJ34" s="23">
        <v>10</v>
      </c>
      <c r="AK34" s="24">
        <f t="shared" si="13"/>
        <v>1.423</v>
      </c>
      <c r="AL34" s="5"/>
      <c r="AM34" s="5"/>
      <c r="AN34" s="5"/>
      <c r="AP34" s="23">
        <v>9</v>
      </c>
    </row>
    <row r="35" spans="1:42" ht="18" customHeight="1" x14ac:dyDescent="0.25">
      <c r="A35" s="5"/>
      <c r="B35" s="48">
        <v>15</v>
      </c>
      <c r="C35" s="37"/>
      <c r="D35" s="170"/>
      <c r="E35" s="172">
        <f t="shared" si="7"/>
        <v>0</v>
      </c>
      <c r="F35" s="55">
        <f t="shared" si="8"/>
        <v>0</v>
      </c>
      <c r="G35" s="21"/>
      <c r="H35" s="21"/>
      <c r="I35" s="21"/>
      <c r="J35" s="21"/>
      <c r="K35" s="49"/>
      <c r="L35" s="5"/>
      <c r="M35" s="19">
        <v>10</v>
      </c>
      <c r="N35" s="39">
        <f t="shared" si="9"/>
        <v>467.5</v>
      </c>
      <c r="O35" s="20" t="s">
        <v>28</v>
      </c>
      <c r="P35" s="21" t="s">
        <v>153</v>
      </c>
      <c r="Q35" s="21" t="s">
        <v>148</v>
      </c>
      <c r="R35" s="22">
        <v>2</v>
      </c>
      <c r="S35" s="46">
        <f t="shared" si="12"/>
        <v>46.170000000000073</v>
      </c>
      <c r="T35" s="127">
        <f t="shared" si="14"/>
        <v>10.539999999999964</v>
      </c>
      <c r="U35" s="143">
        <f t="shared" si="10"/>
        <v>234.26</v>
      </c>
      <c r="V35" s="23">
        <v>10</v>
      </c>
      <c r="W35" s="74">
        <v>47</v>
      </c>
      <c r="X35" s="141">
        <v>49</v>
      </c>
      <c r="Y35" s="75">
        <v>43</v>
      </c>
      <c r="Z35" s="142">
        <v>48.26</v>
      </c>
      <c r="AA35" s="76">
        <v>47</v>
      </c>
      <c r="AB35" s="144">
        <f t="shared" si="11"/>
        <v>233.24</v>
      </c>
      <c r="AC35" s="23">
        <v>10</v>
      </c>
      <c r="AD35" s="74">
        <v>46</v>
      </c>
      <c r="AE35" s="75">
        <v>47</v>
      </c>
      <c r="AF35" s="142">
        <v>48.24</v>
      </c>
      <c r="AG35" s="75">
        <v>47</v>
      </c>
      <c r="AH35" s="76">
        <v>45</v>
      </c>
      <c r="AI35" s="45">
        <v>8.3059999999999992</v>
      </c>
      <c r="AJ35" s="23">
        <v>7</v>
      </c>
      <c r="AK35" s="24">
        <f t="shared" si="13"/>
        <v>0.47599999999999909</v>
      </c>
      <c r="AL35" s="5"/>
      <c r="AM35" s="5"/>
      <c r="AN35" s="5"/>
      <c r="AP35" s="23">
        <v>10</v>
      </c>
    </row>
    <row r="36" spans="1:42" ht="18" customHeight="1" x14ac:dyDescent="0.25">
      <c r="A36" s="5"/>
      <c r="B36" s="102"/>
      <c r="C36" s="103"/>
      <c r="D36" s="104"/>
      <c r="E36" s="172">
        <f t="shared" si="7"/>
        <v>0</v>
      </c>
      <c r="F36" s="105">
        <f t="shared" si="8"/>
        <v>0</v>
      </c>
      <c r="G36" s="106"/>
      <c r="H36" s="106"/>
      <c r="I36" s="106"/>
      <c r="J36" s="107"/>
      <c r="K36" s="10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221" t="s">
        <v>187</v>
      </c>
      <c r="AC36" s="221"/>
      <c r="AD36" s="221"/>
      <c r="AE36" s="221"/>
      <c r="AF36" s="221"/>
      <c r="AG36" s="221"/>
      <c r="AH36" s="221"/>
      <c r="AI36" s="35">
        <f>AVERAGE(AI26:AI35)</f>
        <v>8.303700000000001</v>
      </c>
      <c r="AJ36" s="5"/>
      <c r="AK36" s="5"/>
      <c r="AL36" s="5"/>
      <c r="AM36" s="5"/>
      <c r="AN36" s="5"/>
    </row>
    <row r="37" spans="1:42" ht="18" customHeight="1" x14ac:dyDescent="0.25">
      <c r="A37" s="5"/>
      <c r="B37" s="5"/>
      <c r="C37" s="5"/>
      <c r="D37" s="5"/>
      <c r="E37" s="28" t="s">
        <v>76</v>
      </c>
      <c r="F37" s="28" t="s">
        <v>18</v>
      </c>
      <c r="G37" s="28" t="s">
        <v>29</v>
      </c>
      <c r="H37" s="30" t="s">
        <v>19</v>
      </c>
      <c r="I37" s="31" t="s">
        <v>22</v>
      </c>
      <c r="J37" s="31" t="s">
        <v>20</v>
      </c>
      <c r="K37" s="37" t="s">
        <v>27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93" t="s">
        <v>25</v>
      </c>
      <c r="AC37" s="193"/>
      <c r="AD37" s="193"/>
      <c r="AE37" s="193"/>
      <c r="AF37" s="193"/>
      <c r="AG37" s="193"/>
      <c r="AH37" s="193"/>
      <c r="AI37" s="36">
        <f>120/AI36</f>
        <v>14.45138913978106</v>
      </c>
      <c r="AJ37" s="5"/>
      <c r="AK37" s="5"/>
      <c r="AL37" s="5"/>
      <c r="AM37" s="5"/>
      <c r="AN37" s="5"/>
    </row>
    <row r="38" spans="1:42" ht="18" customHeight="1" thickBo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27" t="s">
        <v>26</v>
      </c>
      <c r="N38" s="227"/>
      <c r="O38" s="22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  <c r="AM38" s="5"/>
      <c r="AN38" s="5"/>
    </row>
    <row r="39" spans="1:42" ht="18" customHeight="1" thickBot="1" x14ac:dyDescent="0.3">
      <c r="A39" s="5"/>
      <c r="B39" s="200" t="s">
        <v>157</v>
      </c>
      <c r="C39" s="200"/>
      <c r="D39" s="200"/>
      <c r="E39" s="200"/>
      <c r="F39" s="200"/>
      <c r="G39" s="5"/>
      <c r="H39" s="5"/>
      <c r="I39" s="5"/>
      <c r="J39" s="5"/>
      <c r="K39" s="5"/>
      <c r="L39" s="5"/>
      <c r="M39" s="227"/>
      <c r="N39" s="227"/>
      <c r="O39" s="227"/>
      <c r="P39" s="8"/>
      <c r="Q39" s="187" t="s">
        <v>155</v>
      </c>
      <c r="R39" s="187"/>
      <c r="S39" s="187"/>
      <c r="T39" s="18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88">
        <v>42357</v>
      </c>
      <c r="AJ39" s="188"/>
      <c r="AK39" s="188"/>
      <c r="AL39" s="5"/>
      <c r="AM39" s="5"/>
      <c r="AN39" s="5"/>
    </row>
    <row r="40" spans="1:42" ht="18" customHeight="1" thickBot="1" x14ac:dyDescent="0.3">
      <c r="A40" s="5"/>
      <c r="B40" s="201"/>
      <c r="C40" s="201"/>
      <c r="D40" s="201"/>
      <c r="E40" s="201"/>
      <c r="F40" s="201"/>
      <c r="G40" s="5"/>
      <c r="H40" s="5"/>
      <c r="I40" s="5"/>
      <c r="J40" s="5"/>
      <c r="K40" s="5"/>
      <c r="L40" s="7"/>
      <c r="M40" s="213" t="s">
        <v>1</v>
      </c>
      <c r="N40" s="214" t="s">
        <v>2</v>
      </c>
      <c r="O40" s="215" t="s">
        <v>3</v>
      </c>
      <c r="P40" s="216" t="s">
        <v>4</v>
      </c>
      <c r="Q40" s="194" t="s">
        <v>5</v>
      </c>
      <c r="R40" s="194" t="s">
        <v>6</v>
      </c>
      <c r="S40" s="195" t="s">
        <v>7</v>
      </c>
      <c r="T40" s="195"/>
      <c r="U40" s="196" t="s">
        <v>8</v>
      </c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224" t="s">
        <v>9</v>
      </c>
      <c r="AJ40" s="224"/>
      <c r="AK40" s="224"/>
      <c r="AL40" s="5"/>
      <c r="AM40" s="5"/>
      <c r="AN40" s="5"/>
    </row>
    <row r="41" spans="1:42" ht="18" customHeight="1" thickBot="1" x14ac:dyDescent="0.3">
      <c r="A41" s="5"/>
      <c r="B41" s="207" t="s">
        <v>1</v>
      </c>
      <c r="C41" s="225"/>
      <c r="D41" s="229" t="s">
        <v>3</v>
      </c>
      <c r="E41" s="231" t="s">
        <v>167</v>
      </c>
      <c r="F41" s="198" t="s">
        <v>16</v>
      </c>
      <c r="G41" s="204" t="s">
        <v>17</v>
      </c>
      <c r="H41" s="204"/>
      <c r="I41" s="204"/>
      <c r="J41" s="204"/>
      <c r="K41" s="206"/>
      <c r="L41" s="5"/>
      <c r="M41" s="213"/>
      <c r="N41" s="214"/>
      <c r="O41" s="215"/>
      <c r="P41" s="216"/>
      <c r="Q41" s="194"/>
      <c r="R41" s="194"/>
      <c r="S41" s="9" t="s">
        <v>10</v>
      </c>
      <c r="T41" s="61" t="s">
        <v>11</v>
      </c>
      <c r="U41" s="11" t="s">
        <v>12</v>
      </c>
      <c r="V41" s="12" t="s">
        <v>1</v>
      </c>
      <c r="W41" s="64">
        <v>1</v>
      </c>
      <c r="X41" s="65">
        <v>2</v>
      </c>
      <c r="Y41" s="66">
        <v>3</v>
      </c>
      <c r="Z41" s="67">
        <v>4</v>
      </c>
      <c r="AA41" s="70">
        <v>5</v>
      </c>
      <c r="AB41" s="38" t="s">
        <v>13</v>
      </c>
      <c r="AC41" s="12" t="s">
        <v>1</v>
      </c>
      <c r="AD41" s="64">
        <v>1</v>
      </c>
      <c r="AE41" s="65">
        <v>2</v>
      </c>
      <c r="AF41" s="66">
        <v>3</v>
      </c>
      <c r="AG41" s="67">
        <v>4</v>
      </c>
      <c r="AH41" s="69">
        <v>5</v>
      </c>
      <c r="AI41" s="13" t="s">
        <v>14</v>
      </c>
      <c r="AJ41" s="14" t="s">
        <v>1</v>
      </c>
      <c r="AK41" s="15" t="s">
        <v>15</v>
      </c>
      <c r="AL41" s="5"/>
      <c r="AM41" s="5"/>
      <c r="AN41" s="5"/>
    </row>
    <row r="42" spans="1:42" ht="18" customHeight="1" thickBot="1" x14ac:dyDescent="0.3">
      <c r="A42" s="5"/>
      <c r="B42" s="209"/>
      <c r="C42" s="226"/>
      <c r="D42" s="230"/>
      <c r="E42" s="232"/>
      <c r="F42" s="199"/>
      <c r="G42" s="91">
        <v>42308</v>
      </c>
      <c r="H42" s="125">
        <v>42336</v>
      </c>
      <c r="I42" s="92">
        <v>42357</v>
      </c>
      <c r="J42" s="117">
        <v>42020</v>
      </c>
      <c r="K42" s="118">
        <v>42048</v>
      </c>
      <c r="L42" s="5"/>
      <c r="M42" s="16">
        <v>1</v>
      </c>
      <c r="N42" s="39">
        <f t="shared" ref="N42:N51" si="15">U42+AB42</f>
        <v>0</v>
      </c>
      <c r="O42" s="21"/>
      <c r="P42" s="21"/>
      <c r="Q42" s="21"/>
      <c r="R42" s="22"/>
      <c r="S42" s="46"/>
      <c r="T42" s="43"/>
      <c r="U42" s="109"/>
      <c r="V42" s="18">
        <v>1</v>
      </c>
      <c r="W42" s="110"/>
      <c r="X42" s="111"/>
      <c r="Y42" s="111"/>
      <c r="Z42" s="111"/>
      <c r="AA42" s="112"/>
      <c r="AB42" s="109"/>
      <c r="AC42" s="18">
        <v>1</v>
      </c>
      <c r="AD42" s="110"/>
      <c r="AE42" s="111"/>
      <c r="AF42" s="111"/>
      <c r="AG42" s="111"/>
      <c r="AH42" s="112"/>
      <c r="AI42" s="45"/>
      <c r="AJ42" s="18">
        <v>1</v>
      </c>
      <c r="AK42" s="24"/>
      <c r="AL42" s="5"/>
      <c r="AM42" s="5"/>
      <c r="AN42" s="5"/>
    </row>
    <row r="43" spans="1:42" ht="18" customHeight="1" x14ac:dyDescent="0.25">
      <c r="A43" s="5"/>
      <c r="B43" s="96">
        <v>1</v>
      </c>
      <c r="C43" s="30" t="s">
        <v>19</v>
      </c>
      <c r="D43" s="97" t="s">
        <v>28</v>
      </c>
      <c r="E43" s="98">
        <f>F43</f>
        <v>16</v>
      </c>
      <c r="F43" s="99">
        <f>SUM(G43:K43)</f>
        <v>16</v>
      </c>
      <c r="G43" s="119">
        <v>16</v>
      </c>
      <c r="H43" s="100"/>
      <c r="I43" s="100"/>
      <c r="J43" s="123"/>
      <c r="K43" s="101"/>
      <c r="L43" s="5"/>
      <c r="M43" s="19">
        <v>2</v>
      </c>
      <c r="N43" s="39">
        <f t="shared" si="15"/>
        <v>0</v>
      </c>
      <c r="O43" s="21"/>
      <c r="P43" s="21"/>
      <c r="Q43" s="21"/>
      <c r="R43" s="22"/>
      <c r="S43" s="46"/>
      <c r="T43" s="43"/>
      <c r="U43" s="109"/>
      <c r="V43" s="25">
        <v>2</v>
      </c>
      <c r="W43" s="113"/>
      <c r="X43" s="72"/>
      <c r="Y43" s="72"/>
      <c r="Z43" s="72"/>
      <c r="AA43" s="73"/>
      <c r="AB43" s="109"/>
      <c r="AC43" s="25">
        <v>2</v>
      </c>
      <c r="AD43" s="113"/>
      <c r="AE43" s="72"/>
      <c r="AF43" s="72"/>
      <c r="AG43" s="72"/>
      <c r="AH43" s="73"/>
      <c r="AI43" s="45"/>
      <c r="AJ43" s="25">
        <v>2</v>
      </c>
      <c r="AK43" s="24"/>
      <c r="AL43" s="5"/>
      <c r="AM43" s="5"/>
      <c r="AN43" s="5"/>
    </row>
    <row r="44" spans="1:42" ht="18" customHeight="1" x14ac:dyDescent="0.25">
      <c r="A44" s="5"/>
      <c r="B44" s="48">
        <v>2</v>
      </c>
      <c r="C44" s="37"/>
      <c r="D44" s="20"/>
      <c r="E44" s="56"/>
      <c r="F44" s="55"/>
      <c r="G44" s="21"/>
      <c r="H44" s="21"/>
      <c r="I44" s="21"/>
      <c r="J44" s="32"/>
      <c r="K44" s="49"/>
      <c r="L44" s="5"/>
      <c r="M44" s="19">
        <v>3</v>
      </c>
      <c r="N44" s="39">
        <f t="shared" si="15"/>
        <v>0</v>
      </c>
      <c r="O44" s="21"/>
      <c r="P44" s="21"/>
      <c r="Q44" s="21"/>
      <c r="R44" s="21"/>
      <c r="S44" s="46"/>
      <c r="T44" s="43"/>
      <c r="U44" s="109"/>
      <c r="V44" s="26">
        <v>3</v>
      </c>
      <c r="W44" s="71"/>
      <c r="X44" s="72"/>
      <c r="Y44" s="72"/>
      <c r="Z44" s="114"/>
      <c r="AA44" s="73"/>
      <c r="AB44" s="109"/>
      <c r="AC44" s="26">
        <v>3</v>
      </c>
      <c r="AD44" s="71"/>
      <c r="AE44" s="72"/>
      <c r="AF44" s="72"/>
      <c r="AG44" s="114"/>
      <c r="AH44" s="73"/>
      <c r="AI44" s="45"/>
      <c r="AJ44" s="26">
        <v>3</v>
      </c>
      <c r="AK44" s="24"/>
      <c r="AL44" s="5"/>
      <c r="AM44" s="5"/>
      <c r="AN44" s="5"/>
    </row>
    <row r="45" spans="1:42" ht="18" customHeight="1" x14ac:dyDescent="0.25">
      <c r="A45" s="5"/>
      <c r="B45" s="48">
        <v>3</v>
      </c>
      <c r="C45" s="37"/>
      <c r="D45" s="20"/>
      <c r="E45" s="56"/>
      <c r="F45" s="55"/>
      <c r="G45" s="21"/>
      <c r="H45" s="21"/>
      <c r="I45" s="21"/>
      <c r="J45" s="17"/>
      <c r="K45" s="49"/>
      <c r="L45" s="5"/>
      <c r="M45" s="19">
        <v>4</v>
      </c>
      <c r="N45" s="39">
        <f t="shared" si="15"/>
        <v>0</v>
      </c>
      <c r="O45" s="21"/>
      <c r="P45" s="21"/>
      <c r="Q45" s="21"/>
      <c r="R45" s="22"/>
      <c r="S45" s="46"/>
      <c r="T45" s="43"/>
      <c r="U45" s="109"/>
      <c r="V45" s="23">
        <v>4</v>
      </c>
      <c r="W45" s="71"/>
      <c r="X45" s="72"/>
      <c r="Y45" s="72"/>
      <c r="Z45" s="72"/>
      <c r="AA45" s="73"/>
      <c r="AB45" s="109"/>
      <c r="AC45" s="23">
        <v>4</v>
      </c>
      <c r="AD45" s="71"/>
      <c r="AE45" s="72"/>
      <c r="AF45" s="72"/>
      <c r="AG45" s="72"/>
      <c r="AH45" s="73"/>
      <c r="AI45" s="45"/>
      <c r="AJ45" s="23">
        <v>4</v>
      </c>
      <c r="AK45" s="24"/>
      <c r="AL45" s="5"/>
      <c r="AM45" s="5"/>
      <c r="AN45" s="5"/>
    </row>
    <row r="46" spans="1:42" ht="18" customHeight="1" x14ac:dyDescent="0.25">
      <c r="A46" s="5"/>
      <c r="B46" s="48">
        <v>4</v>
      </c>
      <c r="C46" s="37"/>
      <c r="D46" s="20"/>
      <c r="E46" s="56"/>
      <c r="F46" s="55"/>
      <c r="G46" s="47"/>
      <c r="H46" s="21"/>
      <c r="I46" s="21"/>
      <c r="J46" s="21"/>
      <c r="K46" s="49"/>
      <c r="L46" s="5"/>
      <c r="M46" s="19">
        <v>5</v>
      </c>
      <c r="N46" s="39">
        <f t="shared" si="15"/>
        <v>0</v>
      </c>
      <c r="O46" s="21"/>
      <c r="P46" s="21"/>
      <c r="Q46" s="21"/>
      <c r="R46" s="22"/>
      <c r="S46" s="46"/>
      <c r="T46" s="43"/>
      <c r="U46" s="109"/>
      <c r="V46" s="23">
        <v>5</v>
      </c>
      <c r="W46" s="71"/>
      <c r="X46" s="72"/>
      <c r="Y46" s="72"/>
      <c r="Z46" s="72"/>
      <c r="AA46" s="73"/>
      <c r="AB46" s="109"/>
      <c r="AC46" s="23">
        <v>5</v>
      </c>
      <c r="AD46" s="71"/>
      <c r="AE46" s="72"/>
      <c r="AF46" s="72"/>
      <c r="AG46" s="72"/>
      <c r="AH46" s="73"/>
      <c r="AI46" s="45"/>
      <c r="AJ46" s="23">
        <v>5</v>
      </c>
      <c r="AK46" s="24"/>
      <c r="AL46" s="5"/>
      <c r="AM46" s="5"/>
      <c r="AN46" s="5"/>
    </row>
    <row r="47" spans="1:42" ht="18" customHeight="1" x14ac:dyDescent="0.25">
      <c r="A47" s="5"/>
      <c r="B47" s="102">
        <v>5</v>
      </c>
      <c r="C47" s="103"/>
      <c r="D47" s="120"/>
      <c r="E47" s="56"/>
      <c r="F47" s="105"/>
      <c r="G47" s="121"/>
      <c r="H47" s="106"/>
      <c r="I47" s="106"/>
      <c r="J47" s="106"/>
      <c r="K47" s="122"/>
      <c r="L47" s="5"/>
      <c r="M47" s="19">
        <v>6</v>
      </c>
      <c r="N47" s="39">
        <f t="shared" si="15"/>
        <v>0</v>
      </c>
      <c r="O47" s="21"/>
      <c r="P47" s="21"/>
      <c r="Q47" s="21"/>
      <c r="R47" s="22"/>
      <c r="S47" s="46"/>
      <c r="T47" s="43"/>
      <c r="U47" s="109"/>
      <c r="V47" s="23">
        <v>6</v>
      </c>
      <c r="W47" s="71"/>
      <c r="X47" s="72"/>
      <c r="Y47" s="72"/>
      <c r="Z47" s="72"/>
      <c r="AA47" s="73"/>
      <c r="AB47" s="109"/>
      <c r="AC47" s="23">
        <v>6</v>
      </c>
      <c r="AD47" s="71"/>
      <c r="AE47" s="72"/>
      <c r="AF47" s="72"/>
      <c r="AG47" s="72"/>
      <c r="AH47" s="73"/>
      <c r="AI47" s="45"/>
      <c r="AJ47" s="23">
        <v>6</v>
      </c>
      <c r="AK47" s="24"/>
      <c r="AL47" s="5"/>
      <c r="AM47" s="5"/>
      <c r="AN47" s="5"/>
    </row>
    <row r="48" spans="1:42" ht="18" customHeight="1" x14ac:dyDescent="0.25">
      <c r="A48" s="5"/>
      <c r="B48" s="5"/>
      <c r="C48" s="5"/>
      <c r="D48" s="5"/>
      <c r="E48" s="5"/>
      <c r="F48" s="28" t="s">
        <v>77</v>
      </c>
      <c r="G48" s="28" t="s">
        <v>78</v>
      </c>
      <c r="H48" s="30" t="s">
        <v>19</v>
      </c>
      <c r="I48" s="31" t="s">
        <v>79</v>
      </c>
      <c r="J48" s="31" t="s">
        <v>158</v>
      </c>
      <c r="K48" s="37" t="s">
        <v>27</v>
      </c>
      <c r="L48" s="5"/>
      <c r="M48" s="19">
        <v>7</v>
      </c>
      <c r="N48" s="39">
        <f t="shared" si="15"/>
        <v>0</v>
      </c>
      <c r="O48" s="21"/>
      <c r="P48" s="21"/>
      <c r="Q48" s="21"/>
      <c r="R48" s="22"/>
      <c r="S48" s="46"/>
      <c r="T48" s="43"/>
      <c r="U48" s="109"/>
      <c r="V48" s="23">
        <v>7</v>
      </c>
      <c r="W48" s="71"/>
      <c r="X48" s="72"/>
      <c r="Y48" s="72"/>
      <c r="Z48" s="72"/>
      <c r="AA48" s="73"/>
      <c r="AB48" s="109"/>
      <c r="AC48" s="23">
        <v>7</v>
      </c>
      <c r="AD48" s="71"/>
      <c r="AE48" s="72"/>
      <c r="AF48" s="72"/>
      <c r="AG48" s="72"/>
      <c r="AH48" s="73"/>
      <c r="AI48" s="45"/>
      <c r="AJ48" s="23">
        <v>7</v>
      </c>
      <c r="AK48" s="24"/>
      <c r="AL48" s="5"/>
      <c r="AM48" s="5"/>
      <c r="AN48" s="5"/>
    </row>
    <row r="49" spans="1:42" ht="18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9">
        <v>8</v>
      </c>
      <c r="N49" s="39">
        <f t="shared" si="15"/>
        <v>0</v>
      </c>
      <c r="O49" s="21"/>
      <c r="P49" s="21"/>
      <c r="Q49" s="21"/>
      <c r="R49" s="22"/>
      <c r="S49" s="46"/>
      <c r="T49" s="43"/>
      <c r="U49" s="109"/>
      <c r="V49" s="23">
        <v>8</v>
      </c>
      <c r="W49" s="71"/>
      <c r="X49" s="72"/>
      <c r="Y49" s="72"/>
      <c r="Z49" s="72"/>
      <c r="AA49" s="73"/>
      <c r="AB49" s="109"/>
      <c r="AC49" s="23">
        <v>8</v>
      </c>
      <c r="AD49" s="71"/>
      <c r="AE49" s="72"/>
      <c r="AF49" s="72"/>
      <c r="AG49" s="72"/>
      <c r="AH49" s="73"/>
      <c r="AI49" s="45"/>
      <c r="AJ49" s="23">
        <v>8</v>
      </c>
      <c r="AK49" s="24"/>
      <c r="AL49" s="5"/>
      <c r="AM49" s="5"/>
      <c r="AN49" s="5"/>
    </row>
    <row r="50" spans="1:42" ht="18" customHeight="1" x14ac:dyDescent="0.25">
      <c r="A50" s="5"/>
      <c r="B50" s="218" t="s">
        <v>185</v>
      </c>
      <c r="C50" s="218"/>
      <c r="D50" s="218"/>
      <c r="E50" s="218"/>
      <c r="F50" s="218"/>
      <c r="G50" s="218"/>
      <c r="H50" s="218"/>
      <c r="I50" s="218"/>
      <c r="J50" s="218"/>
      <c r="K50" s="218"/>
      <c r="L50" s="5"/>
      <c r="M50" s="19">
        <v>9</v>
      </c>
      <c r="N50" s="39">
        <f t="shared" si="15"/>
        <v>0</v>
      </c>
      <c r="O50" s="21"/>
      <c r="P50" s="21"/>
      <c r="Q50" s="21"/>
      <c r="R50" s="22"/>
      <c r="S50" s="46"/>
      <c r="T50" s="43"/>
      <c r="U50" s="109"/>
      <c r="V50" s="23">
        <v>9</v>
      </c>
      <c r="W50" s="71"/>
      <c r="X50" s="72"/>
      <c r="Y50" s="72"/>
      <c r="Z50" s="72"/>
      <c r="AA50" s="73"/>
      <c r="AB50" s="109"/>
      <c r="AC50" s="23">
        <v>9</v>
      </c>
      <c r="AD50" s="71"/>
      <c r="AE50" s="72"/>
      <c r="AF50" s="72"/>
      <c r="AG50" s="72"/>
      <c r="AH50" s="73"/>
      <c r="AI50" s="45"/>
      <c r="AJ50" s="23">
        <v>9</v>
      </c>
      <c r="AK50" s="24"/>
      <c r="AL50" s="5"/>
      <c r="AM50" s="5"/>
      <c r="AN50" s="5"/>
    </row>
    <row r="51" spans="1:42" ht="18" customHeight="1" x14ac:dyDescent="0.25">
      <c r="A51" s="5"/>
      <c r="B51" s="218" t="s">
        <v>30</v>
      </c>
      <c r="C51" s="218"/>
      <c r="D51" s="218"/>
      <c r="E51" s="218"/>
      <c r="F51" s="218"/>
      <c r="G51" s="218"/>
      <c r="H51" s="218"/>
      <c r="I51" s="218"/>
      <c r="J51" s="218"/>
      <c r="K51" s="218"/>
      <c r="L51" s="5"/>
      <c r="M51" s="19">
        <v>10</v>
      </c>
      <c r="N51" s="39">
        <f t="shared" si="15"/>
        <v>0</v>
      </c>
      <c r="O51" s="21"/>
      <c r="P51" s="42"/>
      <c r="Q51" s="21"/>
      <c r="R51" s="22"/>
      <c r="S51" s="46"/>
      <c r="T51" s="43"/>
      <c r="U51" s="109"/>
      <c r="V51" s="23">
        <v>10</v>
      </c>
      <c r="W51" s="74"/>
      <c r="X51" s="75"/>
      <c r="Y51" s="75"/>
      <c r="Z51" s="75"/>
      <c r="AA51" s="76"/>
      <c r="AB51" s="109"/>
      <c r="AC51" s="23">
        <v>10</v>
      </c>
      <c r="AD51" s="74"/>
      <c r="AE51" s="75"/>
      <c r="AF51" s="75"/>
      <c r="AG51" s="75"/>
      <c r="AH51" s="76"/>
      <c r="AI51" s="45"/>
      <c r="AJ51" s="23">
        <v>10</v>
      </c>
      <c r="AK51" s="24"/>
      <c r="AL51" s="5"/>
      <c r="AM51" s="5"/>
      <c r="AN51" s="5"/>
    </row>
    <row r="52" spans="1:42" ht="18" customHeight="1" x14ac:dyDescent="0.25">
      <c r="A52" s="5"/>
      <c r="B52" s="218" t="s">
        <v>170</v>
      </c>
      <c r="C52" s="218"/>
      <c r="D52" s="218"/>
      <c r="E52" s="218"/>
      <c r="F52" s="218"/>
      <c r="G52" s="218"/>
      <c r="H52" s="218"/>
      <c r="I52" s="218"/>
      <c r="J52" s="218"/>
      <c r="K52" s="21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2" t="s">
        <v>24</v>
      </c>
      <c r="AC52" s="192"/>
      <c r="AD52" s="193"/>
      <c r="AE52" s="193"/>
      <c r="AF52" s="193"/>
      <c r="AG52" s="193"/>
      <c r="AH52" s="193"/>
      <c r="AI52" s="35" t="e">
        <f>AVERAGE(AI42:AI51)</f>
        <v>#DIV/0!</v>
      </c>
      <c r="AJ52" s="5"/>
      <c r="AK52" s="5"/>
      <c r="AL52" s="5"/>
      <c r="AM52" s="5"/>
      <c r="AN52" s="5"/>
    </row>
    <row r="53" spans="1:42" ht="18" customHeight="1" x14ac:dyDescent="0.25">
      <c r="A53" s="5"/>
      <c r="B53" s="218" t="s">
        <v>31</v>
      </c>
      <c r="C53" s="218"/>
      <c r="D53" s="218"/>
      <c r="E53" s="218"/>
      <c r="F53" s="218"/>
      <c r="G53" s="218"/>
      <c r="H53" s="218"/>
      <c r="I53" s="218"/>
      <c r="J53" s="218"/>
      <c r="K53" s="21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54"/>
      <c r="AC53" s="154"/>
      <c r="AD53" s="154"/>
      <c r="AE53" s="154"/>
      <c r="AF53" s="154"/>
      <c r="AG53" s="154"/>
      <c r="AH53" s="154"/>
      <c r="AI53" s="35"/>
      <c r="AJ53" s="5"/>
      <c r="AK53" s="5"/>
      <c r="AL53" s="5"/>
      <c r="AM53" s="5"/>
      <c r="AN53" s="5"/>
    </row>
    <row r="54" spans="1:42" ht="18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93" t="s">
        <v>25</v>
      </c>
      <c r="AC54" s="193"/>
      <c r="AD54" s="193"/>
      <c r="AE54" s="193"/>
      <c r="AF54" s="193"/>
      <c r="AG54" s="193"/>
      <c r="AH54" s="193"/>
      <c r="AI54" s="36" t="e">
        <f>120/AI52</f>
        <v>#DIV/0!</v>
      </c>
      <c r="AJ54" s="5"/>
      <c r="AK54" s="5"/>
      <c r="AL54" s="5"/>
      <c r="AM54" s="5"/>
      <c r="AN54" s="5"/>
    </row>
    <row r="55" spans="1:42" ht="18" customHeight="1" x14ac:dyDescent="0.25">
      <c r="A55" s="5"/>
      <c r="B55" s="5"/>
      <c r="C55" s="5"/>
      <c r="D55" s="5"/>
      <c r="E55" s="217" t="s">
        <v>162</v>
      </c>
      <c r="F55" s="217"/>
      <c r="G55" s="217"/>
      <c r="H55" s="217"/>
      <c r="I55" s="21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2" ht="18" customHeight="1" thickBot="1" x14ac:dyDescent="0.3">
      <c r="A56" s="5"/>
      <c r="B56" s="5"/>
      <c r="C56" s="5"/>
      <c r="D56" s="149"/>
      <c r="E56" s="148">
        <v>42308</v>
      </c>
      <c r="F56" s="124">
        <v>42336</v>
      </c>
      <c r="G56" s="93">
        <v>42357</v>
      </c>
      <c r="H56" s="94">
        <v>42020</v>
      </c>
      <c r="I56" s="95">
        <v>42048</v>
      </c>
      <c r="J56" s="5"/>
      <c r="K56" s="5"/>
      <c r="L56" s="5"/>
      <c r="M56" s="185" t="s">
        <v>165</v>
      </c>
      <c r="N56" s="185"/>
      <c r="O56" s="185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5"/>
      <c r="AM56" s="5"/>
      <c r="AN56" s="5"/>
    </row>
    <row r="57" spans="1:42" ht="18" customHeight="1" thickBot="1" x14ac:dyDescent="0.3">
      <c r="A57" s="5"/>
      <c r="B57" s="5"/>
      <c r="C57" s="5"/>
      <c r="D57" s="116" t="s">
        <v>28</v>
      </c>
      <c r="E57" s="22">
        <v>2</v>
      </c>
      <c r="F57" s="22">
        <v>40</v>
      </c>
      <c r="G57" s="22"/>
      <c r="H57" s="22"/>
      <c r="I57" s="22"/>
      <c r="J57" s="5"/>
      <c r="K57" s="5"/>
      <c r="L57" s="7"/>
      <c r="M57" s="186"/>
      <c r="N57" s="186"/>
      <c r="O57" s="186"/>
      <c r="P57" s="8"/>
      <c r="Q57" s="187" t="s">
        <v>171</v>
      </c>
      <c r="R57" s="187"/>
      <c r="S57" s="187"/>
      <c r="T57" s="187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88">
        <v>42385</v>
      </c>
      <c r="AJ57" s="188"/>
      <c r="AK57" s="188"/>
      <c r="AL57" s="5"/>
      <c r="AM57" s="5"/>
      <c r="AN57" s="5"/>
      <c r="AP57" s="18">
        <v>1</v>
      </c>
    </row>
    <row r="58" spans="1:42" ht="18" customHeight="1" thickBot="1" x14ac:dyDescent="0.3">
      <c r="A58" s="5"/>
      <c r="B58" s="5"/>
      <c r="C58" s="5"/>
      <c r="D58" s="20" t="s">
        <v>208</v>
      </c>
      <c r="E58" s="55"/>
      <c r="F58" s="22">
        <v>28</v>
      </c>
      <c r="G58" s="22"/>
      <c r="H58" s="22"/>
      <c r="I58" s="22"/>
      <c r="J58" s="5"/>
      <c r="K58" s="5"/>
      <c r="L58" s="7"/>
      <c r="M58" s="213" t="s">
        <v>1</v>
      </c>
      <c r="N58" s="214" t="s">
        <v>2</v>
      </c>
      <c r="O58" s="215" t="s">
        <v>3</v>
      </c>
      <c r="P58" s="216" t="s">
        <v>4</v>
      </c>
      <c r="Q58" s="194" t="s">
        <v>5</v>
      </c>
      <c r="R58" s="194" t="s">
        <v>6</v>
      </c>
      <c r="S58" s="195" t="s">
        <v>7</v>
      </c>
      <c r="T58" s="195"/>
      <c r="U58" s="228" t="s">
        <v>8</v>
      </c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4" t="s">
        <v>9</v>
      </c>
      <c r="AJ58" s="224"/>
      <c r="AK58" s="224"/>
      <c r="AL58" s="5"/>
      <c r="AM58" s="5"/>
      <c r="AN58" s="5"/>
      <c r="AP58" s="25">
        <v>2</v>
      </c>
    </row>
    <row r="59" spans="1:42" ht="18" customHeight="1" thickBot="1" x14ac:dyDescent="0.3">
      <c r="A59" s="5"/>
      <c r="B59" s="5"/>
      <c r="C59" s="5"/>
      <c r="D59" s="20" t="s">
        <v>147</v>
      </c>
      <c r="E59" s="21">
        <v>40</v>
      </c>
      <c r="F59" s="21"/>
      <c r="G59" s="21"/>
      <c r="H59" s="21"/>
      <c r="I59" s="21"/>
      <c r="J59" s="5"/>
      <c r="K59" s="5"/>
      <c r="L59" s="5"/>
      <c r="M59" s="213"/>
      <c r="N59" s="214"/>
      <c r="O59" s="215"/>
      <c r="P59" s="216"/>
      <c r="Q59" s="194"/>
      <c r="R59" s="194"/>
      <c r="S59" s="9" t="s">
        <v>10</v>
      </c>
      <c r="T59" s="10" t="s">
        <v>11</v>
      </c>
      <c r="U59" s="11" t="s">
        <v>12</v>
      </c>
      <c r="V59" s="12" t="s">
        <v>1</v>
      </c>
      <c r="W59" s="87">
        <v>1</v>
      </c>
      <c r="X59" s="12">
        <v>2</v>
      </c>
      <c r="Y59" s="88">
        <v>3</v>
      </c>
      <c r="Z59" s="89">
        <v>4</v>
      </c>
      <c r="AA59" s="90">
        <v>5</v>
      </c>
      <c r="AB59" s="11" t="s">
        <v>13</v>
      </c>
      <c r="AC59" s="12" t="s">
        <v>1</v>
      </c>
      <c r="AD59" s="87">
        <v>1</v>
      </c>
      <c r="AE59" s="12">
        <v>2</v>
      </c>
      <c r="AF59" s="88">
        <v>3</v>
      </c>
      <c r="AG59" s="89">
        <v>4</v>
      </c>
      <c r="AH59" s="90">
        <v>5</v>
      </c>
      <c r="AI59" s="13" t="s">
        <v>14</v>
      </c>
      <c r="AJ59" s="14" t="s">
        <v>1</v>
      </c>
      <c r="AK59" s="15" t="s">
        <v>15</v>
      </c>
      <c r="AL59" s="5"/>
      <c r="AM59" s="5"/>
      <c r="AN59" s="5"/>
      <c r="AP59" s="26">
        <v>3</v>
      </c>
    </row>
    <row r="60" spans="1:42" ht="18" customHeight="1" x14ac:dyDescent="0.25">
      <c r="A60" s="5"/>
      <c r="B60" s="5"/>
      <c r="C60" s="5"/>
      <c r="D60" s="20" t="s">
        <v>179</v>
      </c>
      <c r="E60" s="22">
        <v>4</v>
      </c>
      <c r="F60" s="22">
        <v>7</v>
      </c>
      <c r="G60" s="22"/>
      <c r="H60" s="22"/>
      <c r="I60" s="22"/>
      <c r="J60" s="5"/>
      <c r="K60" s="5"/>
      <c r="L60" s="5"/>
      <c r="M60" s="16">
        <v>1</v>
      </c>
      <c r="N60" s="39">
        <f t="shared" ref="N60:N69" si="16">U60+AB60</f>
        <v>0</v>
      </c>
      <c r="O60" s="21"/>
      <c r="P60" s="21"/>
      <c r="Q60" s="21"/>
      <c r="R60" s="22"/>
      <c r="S60" s="46"/>
      <c r="T60" s="43"/>
      <c r="U60" s="109"/>
      <c r="V60" s="18">
        <v>1</v>
      </c>
      <c r="W60" s="110"/>
      <c r="X60" s="111"/>
      <c r="Y60" s="111"/>
      <c r="Z60" s="111"/>
      <c r="AA60" s="112"/>
      <c r="AB60" s="109"/>
      <c r="AC60" s="18">
        <v>1</v>
      </c>
      <c r="AD60" s="110"/>
      <c r="AE60" s="111"/>
      <c r="AF60" s="111"/>
      <c r="AG60" s="111"/>
      <c r="AH60" s="112"/>
      <c r="AI60" s="45"/>
      <c r="AJ60" s="18">
        <v>1</v>
      </c>
      <c r="AK60" s="24"/>
      <c r="AL60" s="5"/>
      <c r="AM60" s="5"/>
      <c r="AN60" s="5"/>
      <c r="AP60" s="23">
        <v>4</v>
      </c>
    </row>
    <row r="61" spans="1:42" ht="18" customHeight="1" x14ac:dyDescent="0.25">
      <c r="A61" s="5"/>
      <c r="B61" s="5"/>
      <c r="C61" s="5"/>
      <c r="D61" s="20" t="s">
        <v>180</v>
      </c>
      <c r="E61" s="22">
        <v>7</v>
      </c>
      <c r="F61" s="22">
        <v>22</v>
      </c>
      <c r="G61" s="22"/>
      <c r="H61" s="22"/>
      <c r="I61" s="22"/>
      <c r="J61" s="5"/>
      <c r="K61" s="5"/>
      <c r="L61" s="5"/>
      <c r="M61" s="19">
        <v>2</v>
      </c>
      <c r="N61" s="39">
        <f t="shared" si="16"/>
        <v>0</v>
      </c>
      <c r="O61" s="21"/>
      <c r="P61" s="21"/>
      <c r="Q61" s="21"/>
      <c r="R61" s="22"/>
      <c r="S61" s="46"/>
      <c r="T61" s="43"/>
      <c r="U61" s="109"/>
      <c r="V61" s="25">
        <v>2</v>
      </c>
      <c r="W61" s="113"/>
      <c r="X61" s="72"/>
      <c r="Y61" s="72"/>
      <c r="Z61" s="72"/>
      <c r="AA61" s="73"/>
      <c r="AB61" s="109"/>
      <c r="AC61" s="25">
        <v>2</v>
      </c>
      <c r="AD61" s="113"/>
      <c r="AE61" s="72"/>
      <c r="AF61" s="72"/>
      <c r="AG61" s="72"/>
      <c r="AH61" s="73"/>
      <c r="AI61" s="45"/>
      <c r="AJ61" s="25">
        <v>2</v>
      </c>
      <c r="AK61" s="24"/>
      <c r="AL61" s="5"/>
      <c r="AM61" s="5"/>
      <c r="AN61" s="5"/>
      <c r="AP61" s="23">
        <v>5</v>
      </c>
    </row>
    <row r="62" spans="1:42" ht="18" customHeight="1" x14ac:dyDescent="0.25">
      <c r="A62" s="5"/>
      <c r="B62" s="5"/>
      <c r="C62" s="5"/>
      <c r="D62" s="20" t="s">
        <v>21</v>
      </c>
      <c r="E62" s="22">
        <v>25</v>
      </c>
      <c r="F62" s="22">
        <v>23</v>
      </c>
      <c r="G62" s="22"/>
      <c r="H62" s="22"/>
      <c r="I62" s="22"/>
      <c r="J62" s="5"/>
      <c r="K62" s="5"/>
      <c r="L62" s="5"/>
      <c r="M62" s="19">
        <v>3</v>
      </c>
      <c r="N62" s="39">
        <f t="shared" si="16"/>
        <v>0</v>
      </c>
      <c r="O62" s="21"/>
      <c r="P62" s="21"/>
      <c r="Q62" s="21"/>
      <c r="R62" s="21"/>
      <c r="S62" s="46"/>
      <c r="T62" s="43"/>
      <c r="U62" s="109"/>
      <c r="V62" s="26">
        <v>3</v>
      </c>
      <c r="W62" s="71"/>
      <c r="X62" s="72"/>
      <c r="Y62" s="72"/>
      <c r="Z62" s="114"/>
      <c r="AA62" s="73"/>
      <c r="AB62" s="109"/>
      <c r="AC62" s="26">
        <v>3</v>
      </c>
      <c r="AD62" s="71"/>
      <c r="AE62" s="72"/>
      <c r="AF62" s="72"/>
      <c r="AG62" s="114"/>
      <c r="AH62" s="73"/>
      <c r="AI62" s="45"/>
      <c r="AJ62" s="26">
        <v>3</v>
      </c>
      <c r="AK62" s="24"/>
      <c r="AL62" s="5"/>
      <c r="AM62" s="5"/>
      <c r="AN62" s="5"/>
      <c r="AP62" s="23">
        <v>6</v>
      </c>
    </row>
    <row r="63" spans="1:42" ht="18" customHeight="1" x14ac:dyDescent="0.25">
      <c r="A63" s="5"/>
      <c r="B63" s="5"/>
      <c r="C63" s="5"/>
      <c r="D63" s="20" t="s">
        <v>181</v>
      </c>
      <c r="E63" s="22">
        <v>18</v>
      </c>
      <c r="F63" s="22"/>
      <c r="G63" s="22"/>
      <c r="H63" s="22"/>
      <c r="I63" s="22"/>
      <c r="J63" s="5"/>
      <c r="K63" s="5"/>
      <c r="L63" s="5"/>
      <c r="M63" s="19">
        <v>4</v>
      </c>
      <c r="N63" s="39">
        <f t="shared" si="16"/>
        <v>0</v>
      </c>
      <c r="O63" s="21"/>
      <c r="P63" s="21"/>
      <c r="Q63" s="21"/>
      <c r="R63" s="22"/>
      <c r="S63" s="46"/>
      <c r="T63" s="43"/>
      <c r="U63" s="109"/>
      <c r="V63" s="23">
        <v>4</v>
      </c>
      <c r="W63" s="71"/>
      <c r="X63" s="72"/>
      <c r="Y63" s="72"/>
      <c r="Z63" s="72"/>
      <c r="AA63" s="73"/>
      <c r="AB63" s="109"/>
      <c r="AC63" s="23">
        <v>4</v>
      </c>
      <c r="AD63" s="71"/>
      <c r="AE63" s="72"/>
      <c r="AF63" s="72"/>
      <c r="AG63" s="72"/>
      <c r="AH63" s="73"/>
      <c r="AI63" s="45"/>
      <c r="AJ63" s="23">
        <v>4</v>
      </c>
      <c r="AK63" s="24"/>
      <c r="AL63" s="5"/>
      <c r="AM63" s="5"/>
      <c r="AN63" s="5"/>
      <c r="AP63" s="23">
        <v>7</v>
      </c>
    </row>
    <row r="64" spans="1:42" ht="18" customHeight="1" x14ac:dyDescent="0.25">
      <c r="A64" s="5"/>
      <c r="B64" s="5"/>
      <c r="C64" s="5"/>
      <c r="D64" s="20" t="s">
        <v>211</v>
      </c>
      <c r="E64" s="55"/>
      <c r="F64" s="22">
        <v>5</v>
      </c>
      <c r="G64" s="22"/>
      <c r="H64" s="22"/>
      <c r="I64" s="22"/>
      <c r="J64" s="5"/>
      <c r="K64" s="5"/>
      <c r="L64" s="5"/>
      <c r="M64" s="19">
        <v>5</v>
      </c>
      <c r="N64" s="39">
        <f t="shared" si="16"/>
        <v>0</v>
      </c>
      <c r="O64" s="21"/>
      <c r="P64" s="21"/>
      <c r="Q64" s="21"/>
      <c r="R64" s="22"/>
      <c r="S64" s="46"/>
      <c r="T64" s="43"/>
      <c r="U64" s="109"/>
      <c r="V64" s="23">
        <v>5</v>
      </c>
      <c r="W64" s="71"/>
      <c r="X64" s="72"/>
      <c r="Y64" s="72"/>
      <c r="Z64" s="72"/>
      <c r="AA64" s="73"/>
      <c r="AB64" s="109"/>
      <c r="AC64" s="23">
        <v>5</v>
      </c>
      <c r="AD64" s="71"/>
      <c r="AE64" s="72"/>
      <c r="AF64" s="72"/>
      <c r="AG64" s="72"/>
      <c r="AH64" s="73"/>
      <c r="AI64" s="45"/>
      <c r="AJ64" s="23">
        <v>5</v>
      </c>
      <c r="AK64" s="24"/>
      <c r="AL64" s="5"/>
      <c r="AM64" s="5"/>
      <c r="AN64" s="5"/>
      <c r="AP64" s="23">
        <v>8</v>
      </c>
    </row>
    <row r="65" spans="1:42" ht="18" customHeight="1" x14ac:dyDescent="0.25">
      <c r="A65" s="5"/>
      <c r="B65" s="5"/>
      <c r="C65" s="5"/>
      <c r="D65" s="20" t="s">
        <v>210</v>
      </c>
      <c r="E65" s="55"/>
      <c r="F65" s="22">
        <v>12</v>
      </c>
      <c r="G65" s="22"/>
      <c r="H65" s="22"/>
      <c r="I65" s="22"/>
      <c r="J65" s="5"/>
      <c r="K65" s="5"/>
      <c r="L65" s="5"/>
      <c r="M65" s="19">
        <v>6</v>
      </c>
      <c r="N65" s="39">
        <f t="shared" si="16"/>
        <v>0</v>
      </c>
      <c r="O65" s="21"/>
      <c r="P65" s="21"/>
      <c r="Q65" s="21"/>
      <c r="R65" s="22"/>
      <c r="S65" s="46"/>
      <c r="T65" s="43"/>
      <c r="U65" s="109"/>
      <c r="V65" s="23">
        <v>6</v>
      </c>
      <c r="W65" s="71"/>
      <c r="X65" s="72"/>
      <c r="Y65" s="72"/>
      <c r="Z65" s="72"/>
      <c r="AA65" s="73"/>
      <c r="AB65" s="109"/>
      <c r="AC65" s="23">
        <v>6</v>
      </c>
      <c r="AD65" s="71"/>
      <c r="AE65" s="72"/>
      <c r="AF65" s="72"/>
      <c r="AG65" s="72"/>
      <c r="AH65" s="73"/>
      <c r="AI65" s="45"/>
      <c r="AJ65" s="23">
        <v>6</v>
      </c>
      <c r="AK65" s="24"/>
      <c r="AL65" s="5"/>
      <c r="AM65" s="5"/>
      <c r="AN65" s="5"/>
      <c r="AP65" s="23">
        <v>9</v>
      </c>
    </row>
    <row r="66" spans="1:42" ht="18" customHeight="1" x14ac:dyDescent="0.25">
      <c r="A66" s="5"/>
      <c r="B66" s="5"/>
      <c r="C66" s="5"/>
      <c r="D66" s="20" t="s">
        <v>23</v>
      </c>
      <c r="E66" s="22">
        <v>1</v>
      </c>
      <c r="F66" s="22">
        <v>4</v>
      </c>
      <c r="G66" s="22"/>
      <c r="H66" s="22"/>
      <c r="I66" s="22"/>
      <c r="J66" s="5"/>
      <c r="K66" s="5"/>
      <c r="L66" s="5"/>
      <c r="M66" s="19">
        <v>7</v>
      </c>
      <c r="N66" s="39">
        <f t="shared" si="16"/>
        <v>0</v>
      </c>
      <c r="O66" s="21"/>
      <c r="P66" s="21"/>
      <c r="Q66" s="21"/>
      <c r="R66" s="22"/>
      <c r="S66" s="46"/>
      <c r="T66" s="43"/>
      <c r="U66" s="109"/>
      <c r="V66" s="23">
        <v>7</v>
      </c>
      <c r="W66" s="71"/>
      <c r="X66" s="72"/>
      <c r="Y66" s="72"/>
      <c r="Z66" s="72"/>
      <c r="AA66" s="73"/>
      <c r="AB66" s="109"/>
      <c r="AC66" s="23">
        <v>7</v>
      </c>
      <c r="AD66" s="71"/>
      <c r="AE66" s="72"/>
      <c r="AF66" s="72"/>
      <c r="AG66" s="72"/>
      <c r="AH66" s="73"/>
      <c r="AI66" s="45"/>
      <c r="AJ66" s="23">
        <v>7</v>
      </c>
      <c r="AK66" s="24"/>
      <c r="AL66" s="5"/>
      <c r="AM66" s="5"/>
      <c r="AN66" s="5"/>
      <c r="AP66" s="23">
        <v>10</v>
      </c>
    </row>
    <row r="67" spans="1:42" ht="18" customHeight="1" x14ac:dyDescent="0.25">
      <c r="A67" s="5"/>
      <c r="B67" s="5"/>
      <c r="C67" s="5"/>
      <c r="D67" s="170" t="s">
        <v>209</v>
      </c>
      <c r="E67" s="115"/>
      <c r="F67" s="22">
        <v>18</v>
      </c>
      <c r="G67" s="22"/>
      <c r="H67" s="22"/>
      <c r="I67" s="22"/>
      <c r="J67" s="5"/>
      <c r="K67" s="5"/>
      <c r="L67" s="5"/>
      <c r="M67" s="19">
        <v>8</v>
      </c>
      <c r="N67" s="39">
        <f t="shared" si="16"/>
        <v>0</v>
      </c>
      <c r="O67" s="21"/>
      <c r="P67" s="21"/>
      <c r="Q67" s="21"/>
      <c r="R67" s="22"/>
      <c r="S67" s="46"/>
      <c r="T67" s="43"/>
      <c r="U67" s="109"/>
      <c r="V67" s="23">
        <v>8</v>
      </c>
      <c r="W67" s="71"/>
      <c r="X67" s="72"/>
      <c r="Y67" s="72"/>
      <c r="Z67" s="72"/>
      <c r="AA67" s="73"/>
      <c r="AB67" s="109"/>
      <c r="AC67" s="23">
        <v>8</v>
      </c>
      <c r="AD67" s="71"/>
      <c r="AE67" s="72"/>
      <c r="AF67" s="72"/>
      <c r="AG67" s="72"/>
      <c r="AH67" s="73"/>
      <c r="AI67" s="45"/>
      <c r="AJ67" s="23">
        <v>8</v>
      </c>
      <c r="AK67" s="24"/>
      <c r="AL67" s="5"/>
      <c r="AM67" s="5"/>
      <c r="AN67" s="5"/>
      <c r="AP67" s="23">
        <v>11</v>
      </c>
    </row>
    <row r="68" spans="1:42" ht="18" customHeight="1" x14ac:dyDescent="0.25">
      <c r="A68" s="5"/>
      <c r="B68" s="5"/>
      <c r="C68" s="5"/>
      <c r="D68" s="170" t="s">
        <v>182</v>
      </c>
      <c r="E68" s="173">
        <v>33</v>
      </c>
      <c r="F68" s="22">
        <v>25</v>
      </c>
      <c r="G68" s="22"/>
      <c r="H68" s="22"/>
      <c r="I68" s="22"/>
      <c r="J68" s="5"/>
      <c r="K68" s="5"/>
      <c r="L68" s="5"/>
      <c r="M68" s="19">
        <v>9</v>
      </c>
      <c r="N68" s="39">
        <f t="shared" si="16"/>
        <v>0</v>
      </c>
      <c r="O68" s="21"/>
      <c r="P68" s="21"/>
      <c r="Q68" s="21"/>
      <c r="R68" s="22"/>
      <c r="S68" s="46"/>
      <c r="T68" s="43"/>
      <c r="U68" s="109"/>
      <c r="V68" s="23">
        <v>9</v>
      </c>
      <c r="W68" s="71"/>
      <c r="X68" s="72"/>
      <c r="Y68" s="72"/>
      <c r="Z68" s="72"/>
      <c r="AA68" s="73"/>
      <c r="AB68" s="109"/>
      <c r="AC68" s="23">
        <v>9</v>
      </c>
      <c r="AD68" s="71"/>
      <c r="AE68" s="72"/>
      <c r="AF68" s="72"/>
      <c r="AG68" s="72"/>
      <c r="AH68" s="73"/>
      <c r="AI68" s="45"/>
      <c r="AJ68" s="23">
        <v>9</v>
      </c>
      <c r="AK68" s="24"/>
      <c r="AL68" s="5"/>
      <c r="AM68" s="5"/>
      <c r="AN68" s="5"/>
      <c r="AP68" s="23">
        <v>12</v>
      </c>
    </row>
    <row r="69" spans="1:42" ht="18" customHeight="1" x14ac:dyDescent="0.25">
      <c r="A69" s="5"/>
      <c r="B69" s="5"/>
      <c r="C69" s="5"/>
      <c r="D69" s="170" t="s">
        <v>184</v>
      </c>
      <c r="E69" s="173">
        <v>28</v>
      </c>
      <c r="F69" s="21">
        <v>1</v>
      </c>
      <c r="G69" s="21"/>
      <c r="H69" s="21"/>
      <c r="I69" s="21"/>
      <c r="J69" s="5"/>
      <c r="K69" s="5"/>
      <c r="L69" s="5"/>
      <c r="M69" s="19">
        <v>10</v>
      </c>
      <c r="N69" s="39">
        <f t="shared" si="16"/>
        <v>0</v>
      </c>
      <c r="O69" s="21"/>
      <c r="P69" s="42"/>
      <c r="Q69" s="21"/>
      <c r="R69" s="22"/>
      <c r="S69" s="46"/>
      <c r="T69" s="43"/>
      <c r="U69" s="109"/>
      <c r="V69" s="23">
        <v>10</v>
      </c>
      <c r="W69" s="74"/>
      <c r="X69" s="75"/>
      <c r="Y69" s="75"/>
      <c r="Z69" s="75"/>
      <c r="AA69" s="76"/>
      <c r="AB69" s="109"/>
      <c r="AC69" s="23">
        <v>10</v>
      </c>
      <c r="AD69" s="74"/>
      <c r="AE69" s="75"/>
      <c r="AF69" s="75"/>
      <c r="AG69" s="75"/>
      <c r="AH69" s="76"/>
      <c r="AI69" s="45"/>
      <c r="AJ69" s="23">
        <v>10</v>
      </c>
      <c r="AK69" s="24"/>
      <c r="AL69" s="5"/>
      <c r="AM69" s="5"/>
      <c r="AN69" s="5"/>
      <c r="AP69" s="23">
        <v>13</v>
      </c>
    </row>
    <row r="70" spans="1:42" ht="18" customHeight="1" x14ac:dyDescent="0.25">
      <c r="A70" s="5"/>
      <c r="B70" s="5"/>
      <c r="C70" s="5"/>
      <c r="D70" s="171" t="s">
        <v>163</v>
      </c>
      <c r="E70" s="173">
        <v>22</v>
      </c>
      <c r="F70" s="21"/>
      <c r="G70" s="21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92" t="s">
        <v>24</v>
      </c>
      <c r="AC70" s="192"/>
      <c r="AD70" s="193"/>
      <c r="AE70" s="193"/>
      <c r="AF70" s="193"/>
      <c r="AG70" s="193"/>
      <c r="AH70" s="193"/>
      <c r="AI70" s="35" t="e">
        <f>AVERAGE(AI60:AI69)</f>
        <v>#DIV/0!</v>
      </c>
      <c r="AJ70" s="5"/>
      <c r="AK70" s="5"/>
      <c r="AL70" s="5"/>
      <c r="AM70" s="5"/>
      <c r="AN70" s="5"/>
      <c r="AP70" s="23"/>
    </row>
    <row r="71" spans="1:42" ht="18" customHeight="1" x14ac:dyDescent="0.25">
      <c r="A71" s="5"/>
      <c r="B71" s="5"/>
      <c r="C71" s="5"/>
      <c r="D71" s="62"/>
      <c r="E71" s="62"/>
      <c r="F71" s="62"/>
      <c r="G71" s="62"/>
      <c r="H71" s="62"/>
      <c r="I71" s="6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93" t="s">
        <v>25</v>
      </c>
      <c r="AC71" s="193"/>
      <c r="AD71" s="193"/>
      <c r="AE71" s="193"/>
      <c r="AF71" s="193"/>
      <c r="AG71" s="193"/>
      <c r="AH71" s="193"/>
      <c r="AI71" s="36" t="e">
        <f>120/AI70</f>
        <v>#DIV/0!</v>
      </c>
      <c r="AJ71" s="5"/>
      <c r="AK71" s="5"/>
      <c r="AL71" s="5"/>
      <c r="AM71" s="5"/>
      <c r="AN71" s="5"/>
      <c r="AP71" s="23"/>
    </row>
    <row r="72" spans="1:42" ht="18" customHeight="1" x14ac:dyDescent="0.25">
      <c r="A72" s="5"/>
      <c r="B72" s="5"/>
      <c r="C72" s="5"/>
      <c r="D72" s="211" t="s">
        <v>164</v>
      </c>
      <c r="E72" s="60">
        <v>12</v>
      </c>
      <c r="F72" s="60">
        <v>2</v>
      </c>
      <c r="G72" s="60"/>
      <c r="H72" s="60"/>
      <c r="I72" s="60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P72" s="23">
        <v>14</v>
      </c>
    </row>
    <row r="73" spans="1:42" ht="18" customHeight="1" thickBot="1" x14ac:dyDescent="0.3">
      <c r="A73" s="5"/>
      <c r="B73" s="5"/>
      <c r="C73" s="5"/>
      <c r="D73" s="212"/>
      <c r="E73" s="60">
        <v>23</v>
      </c>
      <c r="F73" s="60">
        <v>31</v>
      </c>
      <c r="G73" s="60"/>
      <c r="H73" s="60"/>
      <c r="I73" s="60"/>
      <c r="J73" s="5"/>
      <c r="K73" s="5"/>
      <c r="L73" s="5"/>
      <c r="M73" s="219" t="s">
        <v>32</v>
      </c>
      <c r="N73" s="219"/>
      <c r="O73" s="219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5"/>
      <c r="AM73" s="5"/>
      <c r="AN73" s="5"/>
      <c r="AP73" s="23">
        <v>15</v>
      </c>
    </row>
    <row r="74" spans="1:42" ht="18" customHeight="1" thickBot="1" x14ac:dyDescent="0.3">
      <c r="A74" s="5"/>
      <c r="B74" s="5"/>
      <c r="C74" s="5"/>
      <c r="D74" s="212"/>
      <c r="E74" s="60">
        <v>38</v>
      </c>
      <c r="F74" s="60">
        <v>33</v>
      </c>
      <c r="G74" s="60"/>
      <c r="H74" s="60"/>
      <c r="I74" s="60"/>
      <c r="J74" s="5"/>
      <c r="K74" s="5"/>
      <c r="L74" s="5"/>
      <c r="M74" s="219"/>
      <c r="N74" s="219"/>
      <c r="O74" s="219"/>
      <c r="P74" s="8"/>
      <c r="Q74" s="187" t="s">
        <v>169</v>
      </c>
      <c r="R74" s="187"/>
      <c r="S74" s="187"/>
      <c r="T74" s="187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188">
        <v>42048</v>
      </c>
      <c r="AJ74" s="188"/>
      <c r="AK74" s="188"/>
      <c r="AL74" s="5"/>
      <c r="AM74" s="5"/>
      <c r="AN74" s="5"/>
      <c r="AP74" s="23">
        <v>16</v>
      </c>
    </row>
    <row r="75" spans="1:42" ht="18" customHeight="1" thickBot="1" x14ac:dyDescent="0.3">
      <c r="A75" s="5"/>
      <c r="B75" s="5"/>
      <c r="C75" s="5"/>
      <c r="D75" s="212"/>
      <c r="E75" s="60">
        <v>31</v>
      </c>
      <c r="F75" s="60">
        <v>38</v>
      </c>
      <c r="G75" s="60"/>
      <c r="H75" s="60"/>
      <c r="I75" s="60"/>
      <c r="J75" s="5"/>
      <c r="K75" s="5"/>
      <c r="L75" s="5"/>
      <c r="M75" s="213" t="s">
        <v>1</v>
      </c>
      <c r="N75" s="214" t="s">
        <v>2</v>
      </c>
      <c r="O75" s="215" t="s">
        <v>3</v>
      </c>
      <c r="P75" s="216" t="s">
        <v>4</v>
      </c>
      <c r="Q75" s="194" t="s">
        <v>5</v>
      </c>
      <c r="R75" s="194" t="s">
        <v>6</v>
      </c>
      <c r="S75" s="195" t="s">
        <v>7</v>
      </c>
      <c r="T75" s="195"/>
      <c r="U75" s="222" t="s">
        <v>8</v>
      </c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4" t="s">
        <v>9</v>
      </c>
      <c r="AJ75" s="224"/>
      <c r="AK75" s="224"/>
      <c r="AL75" s="5"/>
      <c r="AM75" s="5"/>
      <c r="AN75" s="5"/>
      <c r="AP75" s="23">
        <v>17</v>
      </c>
    </row>
    <row r="76" spans="1:42" ht="18" customHeight="1" thickBot="1" x14ac:dyDescent="0.3">
      <c r="A76" s="5"/>
      <c r="B76" s="5"/>
      <c r="C76" s="5"/>
      <c r="D76" s="212"/>
      <c r="E76" s="60">
        <v>5</v>
      </c>
      <c r="F76" s="60"/>
      <c r="G76" s="60"/>
      <c r="H76" s="60"/>
      <c r="I76" s="60"/>
      <c r="J76" s="5"/>
      <c r="K76" s="5"/>
      <c r="L76" s="5"/>
      <c r="M76" s="213"/>
      <c r="N76" s="214"/>
      <c r="O76" s="215"/>
      <c r="P76" s="216"/>
      <c r="Q76" s="194"/>
      <c r="R76" s="194"/>
      <c r="S76" s="9" t="s">
        <v>10</v>
      </c>
      <c r="T76" s="10" t="s">
        <v>11</v>
      </c>
      <c r="U76" s="11" t="s">
        <v>12</v>
      </c>
      <c r="V76" s="12" t="s">
        <v>1</v>
      </c>
      <c r="W76" s="64">
        <v>1</v>
      </c>
      <c r="X76" s="65">
        <v>2</v>
      </c>
      <c r="Y76" s="66">
        <v>3</v>
      </c>
      <c r="Z76" s="67">
        <v>4</v>
      </c>
      <c r="AA76" s="68">
        <v>5</v>
      </c>
      <c r="AB76" s="11" t="s">
        <v>13</v>
      </c>
      <c r="AC76" s="12" t="s">
        <v>1</v>
      </c>
      <c r="AD76" s="64">
        <v>1</v>
      </c>
      <c r="AE76" s="65">
        <v>2</v>
      </c>
      <c r="AF76" s="66">
        <v>3</v>
      </c>
      <c r="AG76" s="67">
        <v>4</v>
      </c>
      <c r="AH76" s="69">
        <v>5</v>
      </c>
      <c r="AI76" s="44" t="s">
        <v>14</v>
      </c>
      <c r="AJ76" s="14" t="s">
        <v>1</v>
      </c>
      <c r="AK76" s="15" t="s">
        <v>15</v>
      </c>
      <c r="AL76" s="5"/>
      <c r="AM76" s="5"/>
      <c r="AN76" s="5"/>
    </row>
    <row r="77" spans="1:42" ht="18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6">
        <v>1</v>
      </c>
      <c r="N77" s="39">
        <f t="shared" ref="N77:N86" si="17">U77+AB77</f>
        <v>0</v>
      </c>
      <c r="O77" s="21"/>
      <c r="P77" s="21"/>
      <c r="Q77" s="21"/>
      <c r="R77" s="22"/>
      <c r="S77" s="46"/>
      <c r="T77" s="43"/>
      <c r="U77" s="109"/>
      <c r="V77" s="18">
        <v>1</v>
      </c>
      <c r="W77" s="110"/>
      <c r="X77" s="111"/>
      <c r="Y77" s="111"/>
      <c r="Z77" s="111"/>
      <c r="AA77" s="112"/>
      <c r="AB77" s="109"/>
      <c r="AC77" s="18">
        <v>1</v>
      </c>
      <c r="AD77" s="110"/>
      <c r="AE77" s="111"/>
      <c r="AF77" s="111"/>
      <c r="AG77" s="111"/>
      <c r="AH77" s="112"/>
      <c r="AI77" s="45"/>
      <c r="AJ77" s="18">
        <v>1</v>
      </c>
      <c r="AK77" s="24"/>
      <c r="AL77" s="5"/>
      <c r="AM77" s="5"/>
      <c r="AN77" s="5"/>
    </row>
    <row r="78" spans="1:42" ht="18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9">
        <v>2</v>
      </c>
      <c r="N78" s="39">
        <f t="shared" si="17"/>
        <v>0</v>
      </c>
      <c r="O78" s="21"/>
      <c r="P78" s="21"/>
      <c r="Q78" s="21"/>
      <c r="R78" s="22"/>
      <c r="S78" s="46"/>
      <c r="T78" s="43"/>
      <c r="U78" s="109"/>
      <c r="V78" s="25">
        <v>2</v>
      </c>
      <c r="W78" s="113"/>
      <c r="X78" s="72"/>
      <c r="Y78" s="72"/>
      <c r="Z78" s="72"/>
      <c r="AA78" s="73"/>
      <c r="AB78" s="109"/>
      <c r="AC78" s="25">
        <v>2</v>
      </c>
      <c r="AD78" s="113"/>
      <c r="AE78" s="72"/>
      <c r="AF78" s="72"/>
      <c r="AG78" s="72"/>
      <c r="AH78" s="73"/>
      <c r="AI78" s="45"/>
      <c r="AJ78" s="25">
        <v>2</v>
      </c>
      <c r="AK78" s="24"/>
      <c r="AL78" s="5"/>
      <c r="AM78" s="5"/>
      <c r="AN78" s="5"/>
    </row>
    <row r="79" spans="1:42" ht="18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9">
        <v>3</v>
      </c>
      <c r="N79" s="39">
        <f t="shared" si="17"/>
        <v>0</v>
      </c>
      <c r="O79" s="21"/>
      <c r="P79" s="21"/>
      <c r="Q79" s="21"/>
      <c r="R79" s="21"/>
      <c r="S79" s="46"/>
      <c r="T79" s="43"/>
      <c r="U79" s="109"/>
      <c r="V79" s="26">
        <v>3</v>
      </c>
      <c r="W79" s="71"/>
      <c r="X79" s="72"/>
      <c r="Y79" s="72"/>
      <c r="Z79" s="114"/>
      <c r="AA79" s="73"/>
      <c r="AB79" s="109"/>
      <c r="AC79" s="26">
        <v>3</v>
      </c>
      <c r="AD79" s="71"/>
      <c r="AE79" s="72"/>
      <c r="AF79" s="72"/>
      <c r="AG79" s="114"/>
      <c r="AH79" s="73"/>
      <c r="AI79" s="45"/>
      <c r="AJ79" s="26">
        <v>3</v>
      </c>
      <c r="AK79" s="24"/>
      <c r="AL79" s="5"/>
      <c r="AM79" s="5"/>
      <c r="AN79" s="5"/>
    </row>
    <row r="80" spans="1:42" ht="18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9">
        <v>4</v>
      </c>
      <c r="N80" s="39">
        <f t="shared" si="17"/>
        <v>0</v>
      </c>
      <c r="O80" s="21"/>
      <c r="P80" s="21"/>
      <c r="Q80" s="21"/>
      <c r="R80" s="22"/>
      <c r="S80" s="46"/>
      <c r="T80" s="43"/>
      <c r="U80" s="109"/>
      <c r="V80" s="23">
        <v>4</v>
      </c>
      <c r="W80" s="71"/>
      <c r="X80" s="72"/>
      <c r="Y80" s="72"/>
      <c r="Z80" s="72"/>
      <c r="AA80" s="73"/>
      <c r="AB80" s="109"/>
      <c r="AC80" s="23">
        <v>4</v>
      </c>
      <c r="AD80" s="71"/>
      <c r="AE80" s="72"/>
      <c r="AF80" s="72"/>
      <c r="AG80" s="72"/>
      <c r="AH80" s="73"/>
      <c r="AI80" s="45"/>
      <c r="AJ80" s="23">
        <v>4</v>
      </c>
      <c r="AK80" s="24"/>
      <c r="AL80" s="5"/>
      <c r="AM80" s="5"/>
      <c r="AN80" s="5"/>
    </row>
    <row r="81" spans="1:42" ht="18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9">
        <v>5</v>
      </c>
      <c r="N81" s="39">
        <f t="shared" si="17"/>
        <v>0</v>
      </c>
      <c r="O81" s="21"/>
      <c r="P81" s="21"/>
      <c r="Q81" s="21"/>
      <c r="R81" s="22"/>
      <c r="S81" s="46"/>
      <c r="T81" s="43"/>
      <c r="U81" s="109"/>
      <c r="V81" s="23">
        <v>5</v>
      </c>
      <c r="W81" s="71"/>
      <c r="X81" s="72"/>
      <c r="Y81" s="72"/>
      <c r="Z81" s="72"/>
      <c r="AA81" s="73"/>
      <c r="AB81" s="109"/>
      <c r="AC81" s="23">
        <v>5</v>
      </c>
      <c r="AD81" s="71"/>
      <c r="AE81" s="72"/>
      <c r="AF81" s="72"/>
      <c r="AG81" s="72"/>
      <c r="AH81" s="73"/>
      <c r="AI81" s="45"/>
      <c r="AJ81" s="23">
        <v>5</v>
      </c>
      <c r="AK81" s="24"/>
      <c r="AL81" s="5"/>
      <c r="AM81" s="5"/>
      <c r="AN81" s="5"/>
    </row>
    <row r="82" spans="1:42" ht="18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9">
        <v>6</v>
      </c>
      <c r="N82" s="39">
        <f t="shared" si="17"/>
        <v>0</v>
      </c>
      <c r="O82" s="21"/>
      <c r="P82" s="21"/>
      <c r="Q82" s="21"/>
      <c r="R82" s="22"/>
      <c r="S82" s="46"/>
      <c r="T82" s="43"/>
      <c r="U82" s="109"/>
      <c r="V82" s="23">
        <v>6</v>
      </c>
      <c r="W82" s="71"/>
      <c r="X82" s="72"/>
      <c r="Y82" s="72"/>
      <c r="Z82" s="72"/>
      <c r="AA82" s="73"/>
      <c r="AB82" s="109"/>
      <c r="AC82" s="23">
        <v>6</v>
      </c>
      <c r="AD82" s="71"/>
      <c r="AE82" s="72"/>
      <c r="AF82" s="72"/>
      <c r="AG82" s="72"/>
      <c r="AH82" s="73"/>
      <c r="AI82" s="45"/>
      <c r="AJ82" s="23">
        <v>6</v>
      </c>
      <c r="AK82" s="24"/>
      <c r="AL82" s="5"/>
      <c r="AM82" s="5"/>
      <c r="AN82" s="5"/>
    </row>
    <row r="83" spans="1:42" ht="18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9">
        <v>7</v>
      </c>
      <c r="N83" s="39">
        <f t="shared" si="17"/>
        <v>0</v>
      </c>
      <c r="O83" s="21"/>
      <c r="P83" s="21"/>
      <c r="Q83" s="21"/>
      <c r="R83" s="22"/>
      <c r="S83" s="46"/>
      <c r="T83" s="43"/>
      <c r="U83" s="109"/>
      <c r="V83" s="23">
        <v>7</v>
      </c>
      <c r="W83" s="71"/>
      <c r="X83" s="72"/>
      <c r="Y83" s="72"/>
      <c r="Z83" s="72"/>
      <c r="AA83" s="73"/>
      <c r="AB83" s="109"/>
      <c r="AC83" s="23">
        <v>7</v>
      </c>
      <c r="AD83" s="71"/>
      <c r="AE83" s="72"/>
      <c r="AF83" s="72"/>
      <c r="AG83" s="72"/>
      <c r="AH83" s="73"/>
      <c r="AI83" s="45"/>
      <c r="AJ83" s="23">
        <v>7</v>
      </c>
      <c r="AK83" s="24"/>
      <c r="AL83" s="5"/>
      <c r="AM83" s="5"/>
      <c r="AN83" s="5"/>
    </row>
    <row r="84" spans="1:42" ht="18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9">
        <v>8</v>
      </c>
      <c r="N84" s="39">
        <f t="shared" si="17"/>
        <v>0</v>
      </c>
      <c r="O84" s="21"/>
      <c r="P84" s="21"/>
      <c r="Q84" s="21"/>
      <c r="R84" s="22"/>
      <c r="S84" s="46"/>
      <c r="T84" s="43"/>
      <c r="U84" s="109"/>
      <c r="V84" s="23">
        <v>8</v>
      </c>
      <c r="W84" s="71"/>
      <c r="X84" s="72"/>
      <c r="Y84" s="72"/>
      <c r="Z84" s="72"/>
      <c r="AA84" s="73"/>
      <c r="AB84" s="109"/>
      <c r="AC84" s="23">
        <v>8</v>
      </c>
      <c r="AD84" s="71"/>
      <c r="AE84" s="72"/>
      <c r="AF84" s="72"/>
      <c r="AG84" s="72"/>
      <c r="AH84" s="73"/>
      <c r="AI84" s="45"/>
      <c r="AJ84" s="23">
        <v>8</v>
      </c>
      <c r="AK84" s="24"/>
      <c r="AL84" s="5"/>
      <c r="AM84" s="5"/>
      <c r="AN84" s="5"/>
    </row>
    <row r="85" spans="1:42" ht="18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9">
        <v>9</v>
      </c>
      <c r="N85" s="39">
        <f t="shared" si="17"/>
        <v>0</v>
      </c>
      <c r="O85" s="21"/>
      <c r="P85" s="21"/>
      <c r="Q85" s="21"/>
      <c r="R85" s="22"/>
      <c r="S85" s="46"/>
      <c r="T85" s="43"/>
      <c r="U85" s="109"/>
      <c r="V85" s="23">
        <v>9</v>
      </c>
      <c r="W85" s="71"/>
      <c r="X85" s="72"/>
      <c r="Y85" s="72"/>
      <c r="Z85" s="72"/>
      <c r="AA85" s="73"/>
      <c r="AB85" s="109"/>
      <c r="AC85" s="23">
        <v>9</v>
      </c>
      <c r="AD85" s="71"/>
      <c r="AE85" s="72"/>
      <c r="AF85" s="72"/>
      <c r="AG85" s="72"/>
      <c r="AH85" s="73"/>
      <c r="AI85" s="45"/>
      <c r="AJ85" s="23">
        <v>9</v>
      </c>
      <c r="AK85" s="24"/>
      <c r="AL85" s="5"/>
      <c r="AM85" s="5"/>
      <c r="AN85" s="5"/>
    </row>
    <row r="86" spans="1:42" ht="18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9">
        <v>10</v>
      </c>
      <c r="N86" s="39">
        <f t="shared" si="17"/>
        <v>0</v>
      </c>
      <c r="O86" s="21"/>
      <c r="P86" s="42"/>
      <c r="Q86" s="21"/>
      <c r="R86" s="22"/>
      <c r="S86" s="46"/>
      <c r="T86" s="43"/>
      <c r="U86" s="109"/>
      <c r="V86" s="23">
        <v>10</v>
      </c>
      <c r="W86" s="74"/>
      <c r="X86" s="75"/>
      <c r="Y86" s="75"/>
      <c r="Z86" s="75"/>
      <c r="AA86" s="76"/>
      <c r="AB86" s="109"/>
      <c r="AC86" s="23">
        <v>10</v>
      </c>
      <c r="AD86" s="74"/>
      <c r="AE86" s="75"/>
      <c r="AF86" s="75"/>
      <c r="AG86" s="75"/>
      <c r="AH86" s="76"/>
      <c r="AI86" s="45"/>
      <c r="AJ86" s="23">
        <v>10</v>
      </c>
      <c r="AK86" s="24"/>
      <c r="AL86" s="5"/>
      <c r="AM86" s="5"/>
      <c r="AN86" s="5"/>
    </row>
    <row r="87" spans="1:42" ht="18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192" t="s">
        <v>24</v>
      </c>
      <c r="AC87" s="192"/>
      <c r="AD87" s="193"/>
      <c r="AE87" s="193"/>
      <c r="AF87" s="193"/>
      <c r="AG87" s="193"/>
      <c r="AH87" s="193"/>
      <c r="AI87" s="35" t="e">
        <f>AVERAGE(AI77:AI86)</f>
        <v>#DIV/0!</v>
      </c>
      <c r="AJ87" s="5"/>
      <c r="AK87" s="5"/>
      <c r="AL87" s="5"/>
      <c r="AM87" s="5"/>
      <c r="AN87" s="5"/>
    </row>
    <row r="88" spans="1:42" ht="18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93" t="s">
        <v>25</v>
      </c>
      <c r="AC88" s="193"/>
      <c r="AD88" s="193"/>
      <c r="AE88" s="193"/>
      <c r="AF88" s="193"/>
      <c r="AG88" s="193"/>
      <c r="AH88" s="193"/>
      <c r="AI88" s="36" t="e">
        <f>120/AI87</f>
        <v>#DIV/0!</v>
      </c>
      <c r="AJ88" s="5"/>
      <c r="AK88" s="5"/>
      <c r="AL88" s="5"/>
      <c r="AM88" s="5"/>
      <c r="AN88" s="5"/>
    </row>
    <row r="89" spans="1:42" ht="18" customHeight="1" x14ac:dyDescent="0.25"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5"/>
      <c r="AJ89" s="5"/>
      <c r="AK89" s="5"/>
      <c r="AL89" s="5"/>
      <c r="AM89" s="5"/>
      <c r="AN89" s="5"/>
    </row>
    <row r="90" spans="1:42" ht="18" customHeight="1" x14ac:dyDescent="0.25">
      <c r="AP90" s="23">
        <v>12</v>
      </c>
    </row>
    <row r="91" spans="1:42" ht="18" customHeight="1" x14ac:dyDescent="0.25">
      <c r="AP91" s="23">
        <v>13</v>
      </c>
    </row>
    <row r="92" spans="1:42" ht="18" customHeight="1" x14ac:dyDescent="0.25">
      <c r="AP92" s="23">
        <v>14</v>
      </c>
    </row>
    <row r="93" spans="1:42" ht="18" customHeight="1" x14ac:dyDescent="0.25">
      <c r="AP93" s="23">
        <v>15</v>
      </c>
    </row>
    <row r="94" spans="1:42" ht="18" customHeight="1" x14ac:dyDescent="0.25">
      <c r="AP94" s="23">
        <v>16</v>
      </c>
    </row>
    <row r="95" spans="1:42" ht="18" customHeight="1" x14ac:dyDescent="0.25"/>
    <row r="96" spans="1:42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</sheetData>
  <sheetProtection selectLockedCells="1" selectUnlockedCells="1"/>
  <sortState ref="D58:I71">
    <sortCondition ref="D58"/>
  </sortState>
  <mergeCells count="102">
    <mergeCell ref="AI23:AK23"/>
    <mergeCell ref="AI24:AK24"/>
    <mergeCell ref="AE3:AK3"/>
    <mergeCell ref="M5:O6"/>
    <mergeCell ref="Q6:T6"/>
    <mergeCell ref="AI6:AK6"/>
    <mergeCell ref="M7:M8"/>
    <mergeCell ref="N7:N8"/>
    <mergeCell ref="O7:O8"/>
    <mergeCell ref="P7:P8"/>
    <mergeCell ref="Q7:Q8"/>
    <mergeCell ref="R7:R8"/>
    <mergeCell ref="S7:T7"/>
    <mergeCell ref="U7:AH7"/>
    <mergeCell ref="AI7:AK7"/>
    <mergeCell ref="AB37:AH37"/>
    <mergeCell ref="R24:R25"/>
    <mergeCell ref="D41:D42"/>
    <mergeCell ref="E41:E42"/>
    <mergeCell ref="F41:F42"/>
    <mergeCell ref="B14:K15"/>
    <mergeCell ref="D19:D20"/>
    <mergeCell ref="E19:E20"/>
    <mergeCell ref="M22:O23"/>
    <mergeCell ref="Q23:T23"/>
    <mergeCell ref="M24:M25"/>
    <mergeCell ref="N24:N25"/>
    <mergeCell ref="O24:O25"/>
    <mergeCell ref="U24:AH24"/>
    <mergeCell ref="S24:T24"/>
    <mergeCell ref="I11:K12"/>
    <mergeCell ref="Q39:T39"/>
    <mergeCell ref="Q24:Q25"/>
    <mergeCell ref="P24:P25"/>
    <mergeCell ref="AB20:AH20"/>
    <mergeCell ref="AB21:AH21"/>
    <mergeCell ref="AB87:AH87"/>
    <mergeCell ref="U75:AH75"/>
    <mergeCell ref="AI75:AK75"/>
    <mergeCell ref="B50:K50"/>
    <mergeCell ref="B39:F40"/>
    <mergeCell ref="G41:K41"/>
    <mergeCell ref="B41:C42"/>
    <mergeCell ref="AI74:AK74"/>
    <mergeCell ref="M38:O39"/>
    <mergeCell ref="AI39:AK39"/>
    <mergeCell ref="M40:M41"/>
    <mergeCell ref="N40:N41"/>
    <mergeCell ref="O40:O41"/>
    <mergeCell ref="P40:P41"/>
    <mergeCell ref="AI40:AK40"/>
    <mergeCell ref="AI58:AK58"/>
    <mergeCell ref="U58:AH58"/>
    <mergeCell ref="AB36:AH36"/>
    <mergeCell ref="AB88:AH88"/>
    <mergeCell ref="D72:D76"/>
    <mergeCell ref="M75:M76"/>
    <mergeCell ref="N75:N76"/>
    <mergeCell ref="O75:O76"/>
    <mergeCell ref="P75:P76"/>
    <mergeCell ref="E55:I55"/>
    <mergeCell ref="B53:K53"/>
    <mergeCell ref="B51:K51"/>
    <mergeCell ref="Q75:Q76"/>
    <mergeCell ref="R75:R76"/>
    <mergeCell ref="S75:T75"/>
    <mergeCell ref="B52:K52"/>
    <mergeCell ref="M73:O74"/>
    <mergeCell ref="Q74:T74"/>
    <mergeCell ref="AB70:AH70"/>
    <mergeCell ref="AB71:AH71"/>
    <mergeCell ref="M58:M59"/>
    <mergeCell ref="N58:N59"/>
    <mergeCell ref="O58:O59"/>
    <mergeCell ref="P58:P59"/>
    <mergeCell ref="Q58:Q59"/>
    <mergeCell ref="R58:R59"/>
    <mergeCell ref="S58:T58"/>
    <mergeCell ref="Q2:Z2"/>
    <mergeCell ref="AA2:AK2"/>
    <mergeCell ref="U3:AD3"/>
    <mergeCell ref="E5:H6"/>
    <mergeCell ref="B2:K3"/>
    <mergeCell ref="M2:P3"/>
    <mergeCell ref="M56:O57"/>
    <mergeCell ref="Q57:T57"/>
    <mergeCell ref="AI57:AK57"/>
    <mergeCell ref="Q3:T3"/>
    <mergeCell ref="E7:H12"/>
    <mergeCell ref="B7:D8"/>
    <mergeCell ref="AB52:AH52"/>
    <mergeCell ref="AB54:AH54"/>
    <mergeCell ref="Q40:Q41"/>
    <mergeCell ref="R40:R41"/>
    <mergeCell ref="S40:T40"/>
    <mergeCell ref="U40:AH40"/>
    <mergeCell ref="F19:F20"/>
    <mergeCell ref="B17:F18"/>
    <mergeCell ref="B9:D12"/>
    <mergeCell ref="I9:K10"/>
    <mergeCell ref="G19:K19"/>
    <mergeCell ref="B19:C20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S26:AB35 U9:AB1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8"/>
  <sheetViews>
    <sheetView workbookViewId="0">
      <selection activeCell="B91" sqref="B91"/>
    </sheetView>
  </sheetViews>
  <sheetFormatPr baseColWidth="10" defaultColWidth="11.44140625" defaultRowHeight="13.2" x14ac:dyDescent="0.25"/>
  <cols>
    <col min="1" max="1" width="3.6640625" style="152" customWidth="1"/>
    <col min="2" max="2" width="132.5546875" style="152" customWidth="1"/>
    <col min="3" max="3" width="3.6640625" style="152" customWidth="1"/>
    <col min="4" max="4" width="15" style="152" bestFit="1" customWidth="1"/>
    <col min="5" max="5" width="17.5546875" style="152" bestFit="1" customWidth="1"/>
    <col min="6" max="6" width="19.88671875" style="152" bestFit="1" customWidth="1"/>
    <col min="7" max="7" width="15.33203125" style="152" bestFit="1" customWidth="1"/>
    <col min="8" max="16384" width="11.44140625" style="152"/>
  </cols>
  <sheetData>
    <row r="2" spans="1:7" s="153" customFormat="1" ht="22.8" x14ac:dyDescent="0.4">
      <c r="B2" s="53" t="s">
        <v>188</v>
      </c>
      <c r="D2" s="246" t="s">
        <v>87</v>
      </c>
      <c r="E2" s="246"/>
      <c r="F2" s="246"/>
      <c r="G2" s="246"/>
    </row>
    <row r="3" spans="1:7" x14ac:dyDescent="0.25">
      <c r="D3" s="245" t="s">
        <v>123</v>
      </c>
      <c r="E3" s="245"/>
      <c r="F3" s="245" t="s">
        <v>122</v>
      </c>
      <c r="G3" s="245"/>
    </row>
    <row r="4" spans="1:7" x14ac:dyDescent="0.25">
      <c r="B4" s="151" t="s">
        <v>189</v>
      </c>
      <c r="D4" s="150" t="s">
        <v>88</v>
      </c>
      <c r="E4" s="150" t="s">
        <v>115</v>
      </c>
      <c r="F4" s="245" t="s">
        <v>132</v>
      </c>
      <c r="G4" s="245"/>
    </row>
    <row r="5" spans="1:7" x14ac:dyDescent="0.25">
      <c r="B5" s="151" t="s">
        <v>80</v>
      </c>
    </row>
    <row r="6" spans="1:7" x14ac:dyDescent="0.25">
      <c r="B6" s="151" t="s">
        <v>190</v>
      </c>
      <c r="D6" s="151" t="s">
        <v>91</v>
      </c>
      <c r="E6" s="151" t="s">
        <v>97</v>
      </c>
      <c r="F6" s="151" t="s">
        <v>102</v>
      </c>
      <c r="G6" s="151" t="s">
        <v>129</v>
      </c>
    </row>
    <row r="7" spans="1:7" x14ac:dyDescent="0.25">
      <c r="B7" s="151"/>
      <c r="D7" s="151" t="s">
        <v>89</v>
      </c>
      <c r="E7" s="151" t="s">
        <v>108</v>
      </c>
      <c r="G7" s="151" t="s">
        <v>130</v>
      </c>
    </row>
    <row r="8" spans="1:7" x14ac:dyDescent="0.25">
      <c r="A8" s="150" t="s">
        <v>34</v>
      </c>
      <c r="B8" s="150" t="s">
        <v>35</v>
      </c>
      <c r="D8" s="151" t="s">
        <v>92</v>
      </c>
      <c r="E8" s="151" t="s">
        <v>33</v>
      </c>
      <c r="F8" s="151" t="s">
        <v>111</v>
      </c>
      <c r="G8" s="151" t="s">
        <v>131</v>
      </c>
    </row>
    <row r="9" spans="1:7" x14ac:dyDescent="0.25">
      <c r="B9" s="151"/>
      <c r="D9" s="151" t="s">
        <v>94</v>
      </c>
      <c r="E9" s="151" t="s">
        <v>98</v>
      </c>
      <c r="F9" s="151" t="s">
        <v>100</v>
      </c>
      <c r="G9" s="151" t="s">
        <v>133</v>
      </c>
    </row>
    <row r="10" spans="1:7" x14ac:dyDescent="0.25">
      <c r="A10" s="150" t="s">
        <v>36</v>
      </c>
      <c r="B10" s="40" t="s">
        <v>138</v>
      </c>
      <c r="D10" s="151" t="s">
        <v>93</v>
      </c>
      <c r="E10" s="151" t="s">
        <v>101</v>
      </c>
      <c r="F10" s="151" t="s">
        <v>96</v>
      </c>
      <c r="G10" s="151" t="s">
        <v>146</v>
      </c>
    </row>
    <row r="11" spans="1:7" x14ac:dyDescent="0.25">
      <c r="B11" s="150"/>
      <c r="D11" s="151" t="s">
        <v>112</v>
      </c>
      <c r="E11" s="151" t="s">
        <v>113</v>
      </c>
      <c r="F11" s="151" t="s">
        <v>95</v>
      </c>
    </row>
    <row r="12" spans="1:7" x14ac:dyDescent="0.25">
      <c r="B12" s="151" t="s">
        <v>139</v>
      </c>
      <c r="D12" s="151" t="s">
        <v>116</v>
      </c>
      <c r="E12" s="151" t="s">
        <v>114</v>
      </c>
      <c r="F12" s="151" t="s">
        <v>104</v>
      </c>
    </row>
    <row r="13" spans="1:7" x14ac:dyDescent="0.25">
      <c r="B13" s="151" t="s">
        <v>81</v>
      </c>
      <c r="D13" s="151" t="s">
        <v>117</v>
      </c>
      <c r="E13" s="151" t="s">
        <v>118</v>
      </c>
      <c r="F13" s="151" t="s">
        <v>106</v>
      </c>
    </row>
    <row r="14" spans="1:7" x14ac:dyDescent="0.25">
      <c r="B14" s="151" t="s">
        <v>82</v>
      </c>
      <c r="E14" s="151" t="s">
        <v>90</v>
      </c>
      <c r="F14" s="151" t="s">
        <v>125</v>
      </c>
    </row>
    <row r="15" spans="1:7" x14ac:dyDescent="0.25">
      <c r="B15" s="52" t="s">
        <v>191</v>
      </c>
      <c r="F15" s="151" t="s">
        <v>109</v>
      </c>
    </row>
    <row r="16" spans="1:7" x14ac:dyDescent="0.25">
      <c r="B16" s="52" t="s">
        <v>140</v>
      </c>
      <c r="F16" s="151" t="s">
        <v>99</v>
      </c>
    </row>
    <row r="17" spans="1:7" x14ac:dyDescent="0.25">
      <c r="B17" s="151"/>
      <c r="F17" s="151" t="s">
        <v>107</v>
      </c>
    </row>
    <row r="18" spans="1:7" x14ac:dyDescent="0.25">
      <c r="A18" s="152" t="s">
        <v>37</v>
      </c>
      <c r="B18" s="151" t="s">
        <v>142</v>
      </c>
      <c r="F18" s="151" t="s">
        <v>103</v>
      </c>
    </row>
    <row r="19" spans="1:7" x14ac:dyDescent="0.25">
      <c r="A19" s="151"/>
      <c r="B19" s="151" t="s">
        <v>38</v>
      </c>
      <c r="F19" s="151" t="s">
        <v>105</v>
      </c>
    </row>
    <row r="20" spans="1:7" x14ac:dyDescent="0.25">
      <c r="A20" s="151"/>
      <c r="B20" s="150"/>
      <c r="F20" s="151" t="s">
        <v>126</v>
      </c>
    </row>
    <row r="21" spans="1:7" x14ac:dyDescent="0.25">
      <c r="A21" s="151" t="s">
        <v>39</v>
      </c>
      <c r="B21" s="151" t="s">
        <v>40</v>
      </c>
      <c r="F21" s="151" t="s">
        <v>127</v>
      </c>
    </row>
    <row r="22" spans="1:7" x14ac:dyDescent="0.25">
      <c r="B22" s="151" t="s">
        <v>141</v>
      </c>
      <c r="F22" s="151" t="s">
        <v>124</v>
      </c>
    </row>
    <row r="23" spans="1:7" x14ac:dyDescent="0.25">
      <c r="B23" s="151" t="s">
        <v>83</v>
      </c>
      <c r="F23" s="151" t="s">
        <v>128</v>
      </c>
    </row>
    <row r="24" spans="1:7" x14ac:dyDescent="0.25">
      <c r="A24" s="151"/>
      <c r="B24" s="151" t="s">
        <v>41</v>
      </c>
      <c r="F24" s="151" t="s">
        <v>110</v>
      </c>
    </row>
    <row r="25" spans="1:7" x14ac:dyDescent="0.25">
      <c r="A25" s="151"/>
      <c r="B25" s="151"/>
      <c r="F25" s="151"/>
    </row>
    <row r="26" spans="1:7" x14ac:dyDescent="0.25">
      <c r="A26" s="151" t="s">
        <v>42</v>
      </c>
      <c r="B26" s="151" t="s">
        <v>43</v>
      </c>
      <c r="D26" s="247" t="s">
        <v>145</v>
      </c>
      <c r="E26" s="248"/>
      <c r="F26" s="248"/>
      <c r="G26" s="248"/>
    </row>
    <row r="27" spans="1:7" x14ac:dyDescent="0.25">
      <c r="A27" s="151"/>
      <c r="B27" s="151"/>
    </row>
    <row r="28" spans="1:7" x14ac:dyDescent="0.25">
      <c r="A28" s="151" t="s">
        <v>44</v>
      </c>
      <c r="B28" s="151" t="s">
        <v>144</v>
      </c>
    </row>
    <row r="29" spans="1:7" x14ac:dyDescent="0.25">
      <c r="A29" s="151"/>
      <c r="B29" s="151"/>
    </row>
    <row r="30" spans="1:7" x14ac:dyDescent="0.25">
      <c r="A30" s="151" t="s">
        <v>45</v>
      </c>
      <c r="B30" s="151" t="s">
        <v>46</v>
      </c>
    </row>
    <row r="31" spans="1:7" x14ac:dyDescent="0.25">
      <c r="A31" s="151"/>
      <c r="B31" s="150"/>
    </row>
    <row r="32" spans="1:7" x14ac:dyDescent="0.25">
      <c r="A32" s="151" t="s">
        <v>47</v>
      </c>
      <c r="B32" s="151" t="s">
        <v>143</v>
      </c>
    </row>
    <row r="33" spans="1:2" x14ac:dyDescent="0.25">
      <c r="A33" s="151"/>
      <c r="B33" s="150"/>
    </row>
    <row r="34" spans="1:2" x14ac:dyDescent="0.25">
      <c r="A34" s="151" t="s">
        <v>48</v>
      </c>
      <c r="B34" s="151" t="s">
        <v>120</v>
      </c>
    </row>
    <row r="35" spans="1:2" x14ac:dyDescent="0.25">
      <c r="B35" s="151" t="s">
        <v>49</v>
      </c>
    </row>
    <row r="36" spans="1:2" x14ac:dyDescent="0.25">
      <c r="B36" s="151" t="s">
        <v>119</v>
      </c>
    </row>
    <row r="37" spans="1:2" x14ac:dyDescent="0.25">
      <c r="B37" s="151" t="s">
        <v>50</v>
      </c>
    </row>
    <row r="38" spans="1:2" x14ac:dyDescent="0.25">
      <c r="B38" s="151" t="s">
        <v>51</v>
      </c>
    </row>
    <row r="39" spans="1:2" x14ac:dyDescent="0.25">
      <c r="B39" s="150"/>
    </row>
    <row r="40" spans="1:2" x14ac:dyDescent="0.25">
      <c r="A40" s="150" t="s">
        <v>52</v>
      </c>
      <c r="B40" s="40" t="s">
        <v>53</v>
      </c>
    </row>
    <row r="41" spans="1:2" x14ac:dyDescent="0.25">
      <c r="A41" s="150"/>
      <c r="B41" s="150"/>
    </row>
    <row r="42" spans="1:2" x14ac:dyDescent="0.25">
      <c r="A42" s="151" t="s">
        <v>37</v>
      </c>
      <c r="B42" s="151" t="s">
        <v>205</v>
      </c>
    </row>
    <row r="43" spans="1:2" x14ac:dyDescent="0.25">
      <c r="A43" s="151"/>
      <c r="B43" s="150"/>
    </row>
    <row r="44" spans="1:2" x14ac:dyDescent="0.25">
      <c r="A44" s="151" t="s">
        <v>39</v>
      </c>
      <c r="B44" s="151" t="s">
        <v>121</v>
      </c>
    </row>
    <row r="45" spans="1:2" x14ac:dyDescent="0.25">
      <c r="A45" s="151"/>
      <c r="B45" s="150"/>
    </row>
    <row r="46" spans="1:2" x14ac:dyDescent="0.25">
      <c r="A46" s="151" t="s">
        <v>42</v>
      </c>
      <c r="B46" s="151" t="s">
        <v>192</v>
      </c>
    </row>
    <row r="47" spans="1:2" x14ac:dyDescent="0.25">
      <c r="A47" s="151"/>
      <c r="B47" s="150"/>
    </row>
    <row r="48" spans="1:2" x14ac:dyDescent="0.25">
      <c r="A48" s="150" t="s">
        <v>54</v>
      </c>
      <c r="B48" s="40" t="s">
        <v>55</v>
      </c>
    </row>
    <row r="49" spans="1:2" x14ac:dyDescent="0.25">
      <c r="A49" s="150"/>
      <c r="B49" s="150"/>
    </row>
    <row r="50" spans="1:2" x14ac:dyDescent="0.25">
      <c r="A50" s="151" t="s">
        <v>37</v>
      </c>
      <c r="B50" s="151" t="s">
        <v>134</v>
      </c>
    </row>
    <row r="51" spans="1:2" x14ac:dyDescent="0.25">
      <c r="A51" s="151"/>
      <c r="B51" s="150"/>
    </row>
    <row r="52" spans="1:2" x14ac:dyDescent="0.25">
      <c r="A52" s="151" t="s">
        <v>39</v>
      </c>
      <c r="B52" s="151" t="s">
        <v>135</v>
      </c>
    </row>
    <row r="53" spans="1:2" x14ac:dyDescent="0.25">
      <c r="B53" s="151" t="s">
        <v>56</v>
      </c>
    </row>
    <row r="54" spans="1:2" x14ac:dyDescent="0.25">
      <c r="B54" s="150"/>
    </row>
    <row r="55" spans="1:2" x14ac:dyDescent="0.25">
      <c r="A55" s="151" t="s">
        <v>42</v>
      </c>
      <c r="B55" s="151" t="s">
        <v>57</v>
      </c>
    </row>
    <row r="56" spans="1:2" x14ac:dyDescent="0.25">
      <c r="A56" s="151"/>
      <c r="B56" s="150"/>
    </row>
    <row r="57" spans="1:2" x14ac:dyDescent="0.25">
      <c r="A57" s="151" t="s">
        <v>44</v>
      </c>
      <c r="B57" s="151" t="s">
        <v>58</v>
      </c>
    </row>
    <row r="58" spans="1:2" x14ac:dyDescent="0.25">
      <c r="B58" s="151"/>
    </row>
    <row r="59" spans="1:2" ht="12.75" customHeight="1" x14ac:dyDescent="0.25">
      <c r="A59" s="150" t="s">
        <v>59</v>
      </c>
      <c r="B59" s="40" t="s">
        <v>60</v>
      </c>
    </row>
    <row r="60" spans="1:2" ht="12.75" customHeight="1" x14ac:dyDescent="0.25">
      <c r="A60" s="150"/>
      <c r="B60" s="150"/>
    </row>
    <row r="61" spans="1:2" x14ac:dyDescent="0.25">
      <c r="A61" s="151" t="s">
        <v>37</v>
      </c>
      <c r="B61" s="151" t="s">
        <v>61</v>
      </c>
    </row>
    <row r="62" spans="1:2" x14ac:dyDescent="0.25">
      <c r="A62" s="151"/>
      <c r="B62" s="151"/>
    </row>
    <row r="63" spans="1:2" x14ac:dyDescent="0.25">
      <c r="A63" s="151" t="s">
        <v>39</v>
      </c>
      <c r="B63" s="151" t="s">
        <v>62</v>
      </c>
    </row>
    <row r="64" spans="1:2" x14ac:dyDescent="0.25">
      <c r="B64" s="151" t="s">
        <v>63</v>
      </c>
    </row>
    <row r="65" spans="1:2" x14ac:dyDescent="0.25">
      <c r="A65" s="151"/>
      <c r="B65" s="151" t="s">
        <v>64</v>
      </c>
    </row>
    <row r="66" spans="1:2" x14ac:dyDescent="0.25">
      <c r="B66" s="150"/>
    </row>
    <row r="67" spans="1:2" x14ac:dyDescent="0.25">
      <c r="A67" s="151" t="s">
        <v>42</v>
      </c>
      <c r="B67" s="151" t="s">
        <v>65</v>
      </c>
    </row>
    <row r="68" spans="1:2" x14ac:dyDescent="0.25">
      <c r="B68" s="151" t="s">
        <v>66</v>
      </c>
    </row>
    <row r="69" spans="1:2" x14ac:dyDescent="0.25">
      <c r="A69" s="151"/>
      <c r="B69" s="151" t="s">
        <v>67</v>
      </c>
    </row>
    <row r="70" spans="1:2" x14ac:dyDescent="0.25">
      <c r="B70" s="150" t="s">
        <v>68</v>
      </c>
    </row>
    <row r="71" spans="1:2" x14ac:dyDescent="0.25">
      <c r="B71" s="150" t="s">
        <v>69</v>
      </c>
    </row>
    <row r="72" spans="1:2" s="150" customFormat="1" x14ac:dyDescent="0.25"/>
    <row r="73" spans="1:2" x14ac:dyDescent="0.25">
      <c r="A73" s="150" t="s">
        <v>84</v>
      </c>
      <c r="B73" s="40" t="s">
        <v>159</v>
      </c>
    </row>
    <row r="74" spans="1:2" x14ac:dyDescent="0.25">
      <c r="B74" s="151"/>
    </row>
    <row r="75" spans="1:2" x14ac:dyDescent="0.25">
      <c r="A75" s="151" t="s">
        <v>37</v>
      </c>
      <c r="B75" s="151" t="s">
        <v>160</v>
      </c>
    </row>
    <row r="76" spans="1:2" x14ac:dyDescent="0.25">
      <c r="A76" s="151"/>
      <c r="B76" s="151"/>
    </row>
    <row r="77" spans="1:2" x14ac:dyDescent="0.25">
      <c r="A77" s="151" t="s">
        <v>39</v>
      </c>
      <c r="B77" s="151" t="s">
        <v>161</v>
      </c>
    </row>
    <row r="78" spans="1:2" ht="12.75" customHeight="1" x14ac:dyDescent="0.25">
      <c r="B78" s="151"/>
    </row>
    <row r="79" spans="1:2" x14ac:dyDescent="0.25">
      <c r="B79" s="150" t="s">
        <v>85</v>
      </c>
    </row>
    <row r="80" spans="1:2" x14ac:dyDescent="0.25">
      <c r="B80" s="151" t="s">
        <v>86</v>
      </c>
    </row>
    <row r="81" spans="1:2" x14ac:dyDescent="0.25">
      <c r="B81" s="151"/>
    </row>
    <row r="82" spans="1:2" ht="15.6" x14ac:dyDescent="0.3">
      <c r="A82" s="150" t="s">
        <v>193</v>
      </c>
      <c r="B82" s="41" t="s">
        <v>70</v>
      </c>
    </row>
    <row r="83" spans="1:2" ht="15.6" x14ac:dyDescent="0.3">
      <c r="A83" s="150"/>
      <c r="B83" s="41"/>
    </row>
    <row r="84" spans="1:2" x14ac:dyDescent="0.25">
      <c r="B84" s="150" t="s">
        <v>71</v>
      </c>
    </row>
    <row r="85" spans="1:2" customFormat="1" x14ac:dyDescent="0.25"/>
    <row r="86" spans="1:2" ht="15.6" x14ac:dyDescent="0.3">
      <c r="A86" s="150" t="s">
        <v>194</v>
      </c>
      <c r="B86" s="41" t="s">
        <v>72</v>
      </c>
    </row>
    <row r="87" spans="1:2" ht="15.6" x14ac:dyDescent="0.3">
      <c r="A87" s="150"/>
      <c r="B87" s="41"/>
    </row>
    <row r="88" spans="1:2" x14ac:dyDescent="0.25">
      <c r="B88" s="150" t="s">
        <v>73</v>
      </c>
    </row>
    <row r="89" spans="1:2" x14ac:dyDescent="0.25">
      <c r="B89" s="151" t="s">
        <v>206</v>
      </c>
    </row>
    <row r="90" spans="1:2" x14ac:dyDescent="0.25">
      <c r="B90" s="151" t="s">
        <v>204</v>
      </c>
    </row>
    <row r="91" spans="1:2" x14ac:dyDescent="0.25">
      <c r="B91" s="151" t="s">
        <v>203</v>
      </c>
    </row>
    <row r="92" spans="1:2" ht="15.6" x14ac:dyDescent="0.3">
      <c r="A92" s="150" t="s">
        <v>195</v>
      </c>
      <c r="B92" s="41" t="s">
        <v>74</v>
      </c>
    </row>
    <row r="93" spans="1:2" ht="15.6" x14ac:dyDescent="0.3">
      <c r="A93" s="150"/>
      <c r="B93" s="41"/>
    </row>
    <row r="94" spans="1:2" x14ac:dyDescent="0.25">
      <c r="B94" s="150" t="s">
        <v>75</v>
      </c>
    </row>
    <row r="95" spans="1:2" x14ac:dyDescent="0.25">
      <c r="B95" s="150" t="s">
        <v>136</v>
      </c>
    </row>
    <row r="96" spans="1:2" x14ac:dyDescent="0.25">
      <c r="B96" s="150" t="s">
        <v>137</v>
      </c>
    </row>
    <row r="100" spans="1:2" ht="13.8" x14ac:dyDescent="0.25">
      <c r="B100" s="155" t="s">
        <v>207</v>
      </c>
    </row>
    <row r="101" spans="1:2" x14ac:dyDescent="0.25">
      <c r="B101" s="151" t="s">
        <v>186</v>
      </c>
    </row>
    <row r="102" spans="1:2" ht="24.6" x14ac:dyDescent="0.4">
      <c r="A102" s="151" t="s">
        <v>196</v>
      </c>
      <c r="B102" s="156" t="s">
        <v>197</v>
      </c>
    </row>
    <row r="104" spans="1:2" ht="17.399999999999999" x14ac:dyDescent="0.3">
      <c r="B104" s="157" t="s">
        <v>198</v>
      </c>
    </row>
    <row r="105" spans="1:2" ht="17.399999999999999" x14ac:dyDescent="0.3">
      <c r="B105" s="158" t="s">
        <v>199</v>
      </c>
    </row>
    <row r="106" spans="1:2" ht="17.399999999999999" x14ac:dyDescent="0.3">
      <c r="B106" s="158" t="s">
        <v>200</v>
      </c>
    </row>
    <row r="107" spans="1:2" ht="17.399999999999999" x14ac:dyDescent="0.3">
      <c r="B107" s="158" t="s">
        <v>201</v>
      </c>
    </row>
    <row r="108" spans="1:2" ht="17.399999999999999" x14ac:dyDescent="0.3">
      <c r="B108" s="158" t="s">
        <v>202</v>
      </c>
    </row>
  </sheetData>
  <sheetProtection selectLockedCells="1" selectUnlockedCells="1"/>
  <mergeCells count="5">
    <mergeCell ref="D3:E3"/>
    <mergeCell ref="F3:G3"/>
    <mergeCell ref="F4:G4"/>
    <mergeCell ref="D2:G2"/>
    <mergeCell ref="D26:G2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 1516</vt:lpstr>
      <vt:lpstr>Reglement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Roman</cp:lastModifiedBy>
  <dcterms:created xsi:type="dcterms:W3CDTF">2013-12-15T06:50:14Z</dcterms:created>
  <dcterms:modified xsi:type="dcterms:W3CDTF">2015-11-28T22:06:55Z</dcterms:modified>
</cp:coreProperties>
</file>